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xemplas.sharepoint.com/sites/HertsGrowthHub/Herts Growth Hub Documents/Delivery/Create Growth Programme 2024-2026/Finance Readiness &amp; Access to Finance Support Info/Templates for Businesses/"/>
    </mc:Choice>
  </mc:AlternateContent>
  <xr:revisionPtr revIDLastSave="0" documentId="8_{8BB82487-76DA-4C34-9E25-2F32A12C9F63}" xr6:coauthVersionLast="47" xr6:coauthVersionMax="47" xr10:uidLastSave="{00000000-0000-0000-0000-000000000000}"/>
  <bookViews>
    <workbookView xWindow="-108" yWindow="-108" windowWidth="23256" windowHeight="12456" tabRatio="297" xr2:uid="{00000000-000D-0000-FFFF-FFFF00000000}"/>
  </bookViews>
  <sheets>
    <sheet name="Instructions" sheetId="3" r:id="rId1"/>
    <sheet name="P&amp;L" sheetId="2" r:id="rId2"/>
    <sheet name="Cashflow" sheetId="1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S20" i="2"/>
  <c r="T20" i="2"/>
  <c r="R22" i="2"/>
  <c r="S22" i="2"/>
  <c r="T22" i="2"/>
  <c r="R27" i="2"/>
  <c r="S27" i="2"/>
  <c r="S50" i="2" s="1"/>
  <c r="T27" i="2"/>
  <c r="R29" i="2"/>
  <c r="S29" i="2"/>
  <c r="T29" i="2"/>
  <c r="R31" i="2"/>
  <c r="S31" i="2"/>
  <c r="T31" i="2"/>
  <c r="R50" i="2"/>
  <c r="T50" i="2"/>
  <c r="R52" i="2"/>
  <c r="T52" i="2"/>
  <c r="R56" i="2"/>
  <c r="R58" i="2" s="1"/>
  <c r="T56" i="2"/>
  <c r="T58" i="2" s="1"/>
  <c r="C18" i="2"/>
  <c r="D18" i="2"/>
  <c r="E18" i="2"/>
  <c r="F18" i="2"/>
  <c r="G18" i="2"/>
  <c r="H18" i="2"/>
  <c r="I18" i="2"/>
  <c r="J18" i="2"/>
  <c r="K18" i="2"/>
  <c r="L18" i="2"/>
  <c r="M18" i="2"/>
  <c r="N20" i="2"/>
  <c r="O20" i="2"/>
  <c r="AB20" i="2" s="1"/>
  <c r="P20" i="2"/>
  <c r="AA20" i="2" s="1"/>
  <c r="Q20" i="2"/>
  <c r="Q27" i="2" s="1"/>
  <c r="Q50" i="2" s="1"/>
  <c r="U20" i="2"/>
  <c r="V20" i="2"/>
  <c r="AI20" i="2" s="1"/>
  <c r="W20" i="2"/>
  <c r="AJ20" i="2" s="1"/>
  <c r="X20" i="2"/>
  <c r="X27" i="2" s="1"/>
  <c r="Y20" i="2"/>
  <c r="Y27" i="2" s="1"/>
  <c r="Y29" i="2" s="1"/>
  <c r="Z20" i="2"/>
  <c r="AM20" i="2" s="1"/>
  <c r="AD20" i="2"/>
  <c r="AE20" i="2"/>
  <c r="AE27" i="2" s="1"/>
  <c r="AF20" i="2"/>
  <c r="AG20" i="2"/>
  <c r="AH20" i="2"/>
  <c r="AK44" i="1"/>
  <c r="AJ44" i="1"/>
  <c r="AI44" i="1"/>
  <c r="AH44" i="1"/>
  <c r="AG44" i="1"/>
  <c r="AF44" i="1"/>
  <c r="AE44" i="1"/>
  <c r="AN42" i="1"/>
  <c r="AN41" i="1"/>
  <c r="AN40" i="1"/>
  <c r="AN39" i="1"/>
  <c r="AN38" i="1"/>
  <c r="AN37" i="1"/>
  <c r="AM35" i="1"/>
  <c r="AM44" i="1" s="1"/>
  <c r="AL35" i="1"/>
  <c r="AL44" i="1" s="1"/>
  <c r="AK35" i="1"/>
  <c r="AJ35" i="1"/>
  <c r="AI35" i="1"/>
  <c r="AH35" i="1"/>
  <c r="AG35" i="1"/>
  <c r="AF35" i="1"/>
  <c r="AE35" i="1"/>
  <c r="AD35" i="1"/>
  <c r="AD44" i="1" s="1"/>
  <c r="AC35" i="1"/>
  <c r="AC44" i="1" s="1"/>
  <c r="AB35" i="1"/>
  <c r="AB44" i="1" s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M15" i="1"/>
  <c r="AM46" i="1" s="1"/>
  <c r="AL15" i="1"/>
  <c r="AL46" i="1" s="1"/>
  <c r="AK15" i="1"/>
  <c r="AK46" i="1" s="1"/>
  <c r="AJ15" i="1"/>
  <c r="AJ46" i="1" s="1"/>
  <c r="AI15" i="1"/>
  <c r="AI46" i="1" s="1"/>
  <c r="AH15" i="1"/>
  <c r="AH46" i="1" s="1"/>
  <c r="AG15" i="1"/>
  <c r="AG46" i="1" s="1"/>
  <c r="AF15" i="1"/>
  <c r="AF46" i="1" s="1"/>
  <c r="AE15" i="1"/>
  <c r="AE46" i="1" s="1"/>
  <c r="AD15" i="1"/>
  <c r="AC15" i="1"/>
  <c r="AB15" i="1"/>
  <c r="AB46" i="1" s="1"/>
  <c r="AN13" i="1"/>
  <c r="AN12" i="1"/>
  <c r="AN11" i="1"/>
  <c r="AN10" i="1"/>
  <c r="AN9" i="1"/>
  <c r="AN8" i="1"/>
  <c r="AC4" i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X44" i="1"/>
  <c r="W44" i="1"/>
  <c r="V44" i="1"/>
  <c r="U44" i="1"/>
  <c r="T44" i="1"/>
  <c r="S44" i="1"/>
  <c r="R44" i="1"/>
  <c r="AA42" i="1"/>
  <c r="AA41" i="1"/>
  <c r="AA40" i="1"/>
  <c r="AA39" i="1"/>
  <c r="AA38" i="1"/>
  <c r="AA37" i="1"/>
  <c r="Z35" i="1"/>
  <c r="Z44" i="1" s="1"/>
  <c r="Y35" i="1"/>
  <c r="Y44" i="1" s="1"/>
  <c r="X35" i="1"/>
  <c r="W35" i="1"/>
  <c r="V35" i="1"/>
  <c r="U35" i="1"/>
  <c r="T35" i="1"/>
  <c r="S35" i="1"/>
  <c r="R35" i="1"/>
  <c r="Q35" i="1"/>
  <c r="Q44" i="1" s="1"/>
  <c r="P35" i="1"/>
  <c r="P44" i="1" s="1"/>
  <c r="O35" i="1"/>
  <c r="O44" i="1" s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Z15" i="1"/>
  <c r="Z46" i="1" s="1"/>
  <c r="Y15" i="1"/>
  <c r="Y46" i="1" s="1"/>
  <c r="X15" i="1"/>
  <c r="X46" i="1" s="1"/>
  <c r="W15" i="1"/>
  <c r="W46" i="1" s="1"/>
  <c r="V15" i="1"/>
  <c r="V46" i="1" s="1"/>
  <c r="U15" i="1"/>
  <c r="U46" i="1" s="1"/>
  <c r="T15" i="1"/>
  <c r="T46" i="1" s="1"/>
  <c r="S15" i="1"/>
  <c r="S46" i="1" s="1"/>
  <c r="R15" i="1"/>
  <c r="R46" i="1" s="1"/>
  <c r="Q15" i="1"/>
  <c r="P15" i="1"/>
  <c r="O15" i="1"/>
  <c r="O46" i="1" s="1"/>
  <c r="AA13" i="1"/>
  <c r="AA12" i="1"/>
  <c r="AA11" i="1"/>
  <c r="AA10" i="1"/>
  <c r="AA9" i="1"/>
  <c r="AA8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N48" i="1"/>
  <c r="N46" i="1"/>
  <c r="N44" i="1"/>
  <c r="N42" i="1"/>
  <c r="N41" i="1"/>
  <c r="N40" i="1"/>
  <c r="N39" i="1"/>
  <c r="N38" i="1"/>
  <c r="N37" i="1"/>
  <c r="N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9" i="1"/>
  <c r="N10" i="1"/>
  <c r="N11" i="1"/>
  <c r="N12" i="1"/>
  <c r="N13" i="1"/>
  <c r="N15" i="1"/>
  <c r="N8" i="1"/>
  <c r="AN24" i="2"/>
  <c r="AN23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Z31" i="2"/>
  <c r="Y31" i="2"/>
  <c r="X31" i="2"/>
  <c r="W31" i="2"/>
  <c r="V31" i="2"/>
  <c r="U31" i="2"/>
  <c r="Q31" i="2"/>
  <c r="P31" i="2"/>
  <c r="O31" i="2"/>
  <c r="AA23" i="2"/>
  <c r="AA24" i="2"/>
  <c r="P22" i="2"/>
  <c r="Q22" i="2"/>
  <c r="U22" i="2"/>
  <c r="V22" i="2"/>
  <c r="W22" i="2"/>
  <c r="X22" i="2"/>
  <c r="Y22" i="2"/>
  <c r="Z22" i="2"/>
  <c r="O22" i="2"/>
  <c r="C31" i="2"/>
  <c r="D31" i="2"/>
  <c r="E31" i="2"/>
  <c r="F31" i="2"/>
  <c r="G31" i="2"/>
  <c r="H31" i="2"/>
  <c r="I31" i="2"/>
  <c r="J31" i="2"/>
  <c r="K31" i="2"/>
  <c r="L31" i="2"/>
  <c r="M31" i="2"/>
  <c r="B31" i="2"/>
  <c r="N23" i="2"/>
  <c r="N24" i="2"/>
  <c r="C22" i="2"/>
  <c r="C27" i="2" s="1"/>
  <c r="C29" i="2" s="1"/>
  <c r="D22" i="2"/>
  <c r="D27" i="2" s="1"/>
  <c r="D29" i="2" s="1"/>
  <c r="E22" i="2"/>
  <c r="E27" i="2" s="1"/>
  <c r="E29" i="2" s="1"/>
  <c r="F22" i="2"/>
  <c r="F27" i="2" s="1"/>
  <c r="F29" i="2" s="1"/>
  <c r="G22" i="2"/>
  <c r="G27" i="2" s="1"/>
  <c r="G29" i="2" s="1"/>
  <c r="H22" i="2"/>
  <c r="H27" i="2" s="1"/>
  <c r="H29" i="2" s="1"/>
  <c r="I22" i="2"/>
  <c r="I27" i="2" s="1"/>
  <c r="I29" i="2" s="1"/>
  <c r="J22" i="2"/>
  <c r="J27" i="2" s="1"/>
  <c r="J29" i="2" s="1"/>
  <c r="K22" i="2"/>
  <c r="K27" i="2" s="1"/>
  <c r="K29" i="2" s="1"/>
  <c r="L22" i="2"/>
  <c r="L27" i="2" s="1"/>
  <c r="L29" i="2" s="1"/>
  <c r="M22" i="2"/>
  <c r="M27" i="2" s="1"/>
  <c r="M29" i="2" s="1"/>
  <c r="B22" i="2"/>
  <c r="B27" i="2" s="1"/>
  <c r="B29" i="2" s="1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M35" i="1"/>
  <c r="M44" i="1"/>
  <c r="L35" i="1"/>
  <c r="L44" i="1" s="1"/>
  <c r="K35" i="1"/>
  <c r="K44" i="1" s="1"/>
  <c r="K46" i="1" s="1"/>
  <c r="J35" i="1"/>
  <c r="J44" i="1" s="1"/>
  <c r="I35" i="1"/>
  <c r="I44" i="1"/>
  <c r="H35" i="1"/>
  <c r="H44" i="1" s="1"/>
  <c r="G35" i="1"/>
  <c r="G44" i="1" s="1"/>
  <c r="G46" i="1" s="1"/>
  <c r="F35" i="1"/>
  <c r="F44" i="1"/>
  <c r="E35" i="1"/>
  <c r="E44" i="1"/>
  <c r="D35" i="1"/>
  <c r="D44" i="1" s="1"/>
  <c r="C35" i="1"/>
  <c r="C44" i="1"/>
  <c r="C46" i="1" s="1"/>
  <c r="B35" i="1"/>
  <c r="B44" i="1"/>
  <c r="B46" i="1" s="1"/>
  <c r="B48" i="1" s="1"/>
  <c r="C5" i="1" s="1"/>
  <c r="C48" i="1" s="1"/>
  <c r="D5" i="1" s="1"/>
  <c r="M15" i="1"/>
  <c r="M46" i="1" s="1"/>
  <c r="L15" i="1"/>
  <c r="K15" i="1"/>
  <c r="J15" i="1"/>
  <c r="I15" i="1"/>
  <c r="I46" i="1"/>
  <c r="H15" i="1"/>
  <c r="G15" i="1"/>
  <c r="F15" i="1"/>
  <c r="F46" i="1"/>
  <c r="E15" i="1"/>
  <c r="E46" i="1" s="1"/>
  <c r="D15" i="1"/>
  <c r="D46" i="1" s="1"/>
  <c r="C15" i="1"/>
  <c r="B1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S52" i="2" l="1"/>
  <c r="S56" i="2" s="1"/>
  <c r="S58" i="2" s="1"/>
  <c r="AC20" i="2"/>
  <c r="AC27" i="2" s="1"/>
  <c r="AC29" i="2" s="1"/>
  <c r="AL20" i="2"/>
  <c r="AK20" i="2"/>
  <c r="AK27" i="2" s="1"/>
  <c r="AK50" i="2" s="1"/>
  <c r="AK52" i="2" s="1"/>
  <c r="AK56" i="2" s="1"/>
  <c r="AK58" i="2" s="1"/>
  <c r="V27" i="2"/>
  <c r="V29" i="2" s="1"/>
  <c r="AF27" i="2"/>
  <c r="AF29" i="2" s="1"/>
  <c r="Z27" i="2"/>
  <c r="Z29" i="2" s="1"/>
  <c r="W27" i="2"/>
  <c r="W29" i="2" s="1"/>
  <c r="P27" i="2"/>
  <c r="P50" i="2" s="1"/>
  <c r="P52" i="2" s="1"/>
  <c r="P56" i="2" s="1"/>
  <c r="P58" i="2" s="1"/>
  <c r="AA22" i="2"/>
  <c r="AD27" i="2"/>
  <c r="AD29" i="2" s="1"/>
  <c r="AJ27" i="2"/>
  <c r="AJ29" i="2" s="1"/>
  <c r="AA31" i="2"/>
  <c r="AH27" i="2"/>
  <c r="AH29" i="2" s="1"/>
  <c r="U27" i="2"/>
  <c r="U29" i="2" s="1"/>
  <c r="AG27" i="2"/>
  <c r="AG29" i="2" s="1"/>
  <c r="X29" i="2"/>
  <c r="X50" i="2"/>
  <c r="X52" i="2" s="1"/>
  <c r="X56" i="2" s="1"/>
  <c r="X58" i="2" s="1"/>
  <c r="Y50" i="2"/>
  <c r="Y52" i="2" s="1"/>
  <c r="Y56" i="2" s="1"/>
  <c r="Y58" i="2" s="1"/>
  <c r="AI27" i="2"/>
  <c r="AI29" i="2" s="1"/>
  <c r="AL27" i="2"/>
  <c r="AL50" i="2" s="1"/>
  <c r="AL52" i="2" s="1"/>
  <c r="AL56" i="2" s="1"/>
  <c r="AL58" i="2" s="1"/>
  <c r="AM27" i="2"/>
  <c r="AM50" i="2" s="1"/>
  <c r="AM52" i="2" s="1"/>
  <c r="AM56" i="2" s="1"/>
  <c r="AM58" i="2" s="1"/>
  <c r="AN22" i="2"/>
  <c r="O27" i="2"/>
  <c r="O50" i="2" s="1"/>
  <c r="O52" i="2" s="1"/>
  <c r="AN31" i="2"/>
  <c r="AB48" i="1"/>
  <c r="AC46" i="1"/>
  <c r="AN46" i="1" s="1"/>
  <c r="AD46" i="1"/>
  <c r="AN44" i="1"/>
  <c r="AN35" i="1"/>
  <c r="AN15" i="1"/>
  <c r="O48" i="1"/>
  <c r="P46" i="1"/>
  <c r="AA46" i="1" s="1"/>
  <c r="Q46" i="1"/>
  <c r="AA44" i="1"/>
  <c r="AA35" i="1"/>
  <c r="AA15" i="1"/>
  <c r="AE29" i="2"/>
  <c r="AE50" i="2"/>
  <c r="AE52" i="2" s="1"/>
  <c r="AE56" i="2" s="1"/>
  <c r="AE58" i="2" s="1"/>
  <c r="Q52" i="2"/>
  <c r="Q56" i="2" s="1"/>
  <c r="Q58" i="2" s="1"/>
  <c r="Q29" i="2"/>
  <c r="F50" i="2"/>
  <c r="F52" i="2" s="1"/>
  <c r="M50" i="2"/>
  <c r="L50" i="2"/>
  <c r="G50" i="2"/>
  <c r="K50" i="2"/>
  <c r="J50" i="2"/>
  <c r="I50" i="2"/>
  <c r="H50" i="2"/>
  <c r="E50" i="2"/>
  <c r="C50" i="2"/>
  <c r="D50" i="2"/>
  <c r="B50" i="2"/>
  <c r="N31" i="2"/>
  <c r="N22" i="2"/>
  <c r="N27" i="2" s="1"/>
  <c r="N29" i="2" s="1"/>
  <c r="J46" i="1"/>
  <c r="H46" i="1"/>
  <c r="L46" i="1"/>
  <c r="D48" i="1"/>
  <c r="E5" i="1" s="1"/>
  <c r="E48" i="1" s="1"/>
  <c r="F5" i="1" s="1"/>
  <c r="F48" i="1" s="1"/>
  <c r="G5" i="1" s="1"/>
  <c r="G48" i="1" s="1"/>
  <c r="H5" i="1" s="1"/>
  <c r="H48" i="1" s="1"/>
  <c r="I5" i="1" s="1"/>
  <c r="I48" i="1" s="1"/>
  <c r="J5" i="1" s="1"/>
  <c r="J48" i="1" s="1"/>
  <c r="K5" i="1" s="1"/>
  <c r="K48" i="1" s="1"/>
  <c r="L5" i="1" s="1"/>
  <c r="L48" i="1" s="1"/>
  <c r="M5" i="1" s="1"/>
  <c r="M48" i="1" s="1"/>
  <c r="AC50" i="2" l="1"/>
  <c r="AC52" i="2" s="1"/>
  <c r="AC56" i="2" s="1"/>
  <c r="AC58" i="2" s="1"/>
  <c r="V50" i="2"/>
  <c r="V52" i="2" s="1"/>
  <c r="V56" i="2" s="1"/>
  <c r="V58" i="2" s="1"/>
  <c r="AN20" i="2"/>
  <c r="AN27" i="2" s="1"/>
  <c r="AN29" i="2" s="1"/>
  <c r="AF50" i="2"/>
  <c r="AF52" i="2" s="1"/>
  <c r="AF56" i="2" s="1"/>
  <c r="AF58" i="2" s="1"/>
  <c r="AH50" i="2"/>
  <c r="AH52" i="2" s="1"/>
  <c r="AH56" i="2" s="1"/>
  <c r="AH58" i="2" s="1"/>
  <c r="AJ50" i="2"/>
  <c r="AJ52" i="2" s="1"/>
  <c r="AJ56" i="2" s="1"/>
  <c r="AJ58" i="2" s="1"/>
  <c r="O29" i="2"/>
  <c r="AK29" i="2"/>
  <c r="Z50" i="2"/>
  <c r="W50" i="2"/>
  <c r="W52" i="2" s="1"/>
  <c r="W56" i="2"/>
  <c r="W58" i="2" s="1"/>
  <c r="AG50" i="2"/>
  <c r="AG52" i="2" s="1"/>
  <c r="AG56" i="2" s="1"/>
  <c r="AG58" i="2" s="1"/>
  <c r="AA27" i="2"/>
  <c r="AA29" i="2" s="1"/>
  <c r="AL29" i="2"/>
  <c r="AD50" i="2"/>
  <c r="AD52" i="2" s="1"/>
  <c r="AD56" i="2" s="1"/>
  <c r="AD58" i="2" s="1"/>
  <c r="P29" i="2"/>
  <c r="U50" i="2"/>
  <c r="U52" i="2" s="1"/>
  <c r="AM29" i="2"/>
  <c r="AB27" i="2"/>
  <c r="Z52" i="2"/>
  <c r="Z56" i="2" s="1"/>
  <c r="Z58" i="2" s="1"/>
  <c r="AI50" i="2"/>
  <c r="AI52" i="2" s="1"/>
  <c r="AI56" i="2" s="1"/>
  <c r="AI58" i="2" s="1"/>
  <c r="AC5" i="1"/>
  <c r="AC48" i="1" s="1"/>
  <c r="AD5" i="1" s="1"/>
  <c r="AD48" i="1" s="1"/>
  <c r="AE5" i="1" s="1"/>
  <c r="AE48" i="1" s="1"/>
  <c r="AF5" i="1" s="1"/>
  <c r="AF48" i="1" s="1"/>
  <c r="AG5" i="1" s="1"/>
  <c r="AG48" i="1" s="1"/>
  <c r="AH5" i="1" s="1"/>
  <c r="AH48" i="1" s="1"/>
  <c r="AI5" i="1" s="1"/>
  <c r="AI48" i="1" s="1"/>
  <c r="AJ5" i="1" s="1"/>
  <c r="AJ48" i="1" s="1"/>
  <c r="AK5" i="1" s="1"/>
  <c r="AK48" i="1" s="1"/>
  <c r="AL5" i="1" s="1"/>
  <c r="AL48" i="1" s="1"/>
  <c r="AM5" i="1" s="1"/>
  <c r="AM48" i="1" s="1"/>
  <c r="P5" i="1"/>
  <c r="P48" i="1" s="1"/>
  <c r="Q5" i="1" s="1"/>
  <c r="Q48" i="1" s="1"/>
  <c r="R5" i="1" s="1"/>
  <c r="R48" i="1" s="1"/>
  <c r="S5" i="1" s="1"/>
  <c r="S48" i="1" s="1"/>
  <c r="T5" i="1" s="1"/>
  <c r="T48" i="1" s="1"/>
  <c r="U5" i="1" s="1"/>
  <c r="U48" i="1" s="1"/>
  <c r="V5" i="1" s="1"/>
  <c r="V48" i="1" s="1"/>
  <c r="W5" i="1" s="1"/>
  <c r="W48" i="1" s="1"/>
  <c r="X5" i="1" s="1"/>
  <c r="X48" i="1" s="1"/>
  <c r="Y5" i="1" s="1"/>
  <c r="Y48" i="1" s="1"/>
  <c r="Z5" i="1" s="1"/>
  <c r="Z48" i="1" s="1"/>
  <c r="O56" i="2"/>
  <c r="O58" i="2" s="1"/>
  <c r="F56" i="2"/>
  <c r="F58" i="2" s="1"/>
  <c r="L52" i="2"/>
  <c r="L56" i="2"/>
  <c r="L58" i="2" s="1"/>
  <c r="M52" i="2"/>
  <c r="M56" i="2" s="1"/>
  <c r="M58" i="2" s="1"/>
  <c r="D52" i="2"/>
  <c r="D56" i="2" s="1"/>
  <c r="D58" i="2" s="1"/>
  <c r="C52" i="2"/>
  <c r="C56" i="2" s="1"/>
  <c r="C58" i="2" s="1"/>
  <c r="E52" i="2"/>
  <c r="E56" i="2" s="1"/>
  <c r="E58" i="2" s="1"/>
  <c r="J52" i="2"/>
  <c r="J56" i="2" s="1"/>
  <c r="J58" i="2" s="1"/>
  <c r="K52" i="2"/>
  <c r="K56" i="2" s="1"/>
  <c r="K58" i="2" s="1"/>
  <c r="I52" i="2"/>
  <c r="I56" i="2" s="1"/>
  <c r="I58" i="2" s="1"/>
  <c r="H52" i="2"/>
  <c r="H56" i="2" s="1"/>
  <c r="H58" i="2" s="1"/>
  <c r="G52" i="2"/>
  <c r="G56" i="2" s="1"/>
  <c r="G58" i="2" s="1"/>
  <c r="N50" i="2"/>
  <c r="B52" i="2"/>
  <c r="B56" i="2" s="1"/>
  <c r="B58" i="2" s="1"/>
  <c r="U56" i="2" l="1"/>
  <c r="U58" i="2" s="1"/>
  <c r="AA50" i="2"/>
  <c r="AB50" i="2"/>
  <c r="AB29" i="2"/>
  <c r="AN48" i="1"/>
  <c r="AA48" i="1"/>
  <c r="N52" i="2"/>
  <c r="N56" i="2" s="1"/>
  <c r="N58" i="2" s="1"/>
  <c r="AA52" i="2" l="1"/>
  <c r="AA56" i="2" s="1"/>
  <c r="AA58" i="2" s="1"/>
  <c r="AN50" i="2"/>
  <c r="AB52" i="2"/>
  <c r="AN52" i="2" s="1"/>
  <c r="AN56" i="2" l="1"/>
  <c r="AN58" i="2" s="1"/>
  <c r="AB56" i="2"/>
  <c r="AB5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<sst xmlns="http://schemas.openxmlformats.org/spreadsheetml/2006/main" count="103" uniqueCount="87">
  <si>
    <t>PROFIT AND LOSS FORECAST FOR [INSERT NAME OF ENTERPRISE HERE]</t>
  </si>
  <si>
    <t xml:space="preserve">MILESTONES and KEY ACTIVITIES </t>
  </si>
  <si>
    <t>TARGET XXX</t>
  </si>
  <si>
    <t>Phase 1</t>
  </si>
  <si>
    <t>Phase 2</t>
  </si>
  <si>
    <t>Product</t>
  </si>
  <si>
    <t>Market validation, strategy, business model, financial forecasts</t>
  </si>
  <si>
    <t>Secure additional funding</t>
  </si>
  <si>
    <t>Finance</t>
  </si>
  <si>
    <t>Secure initial funding</t>
  </si>
  <si>
    <t>Additional staff</t>
  </si>
  <si>
    <t>Technology, equipment, infrastructure</t>
  </si>
  <si>
    <t>Buy computers, desks, rent office</t>
  </si>
  <si>
    <t>Additional equipment</t>
  </si>
  <si>
    <t>Human Resources</t>
  </si>
  <si>
    <t>Legal set-up, regulations, licenses, accounting</t>
  </si>
  <si>
    <t>supplier contracts</t>
  </si>
  <si>
    <t>New products, new features, scale operations</t>
  </si>
  <si>
    <t>Legal and Compliance</t>
  </si>
  <si>
    <t>Staffing, contracts, key perforance areas</t>
  </si>
  <si>
    <t>New/updated legal, regulations, licenses</t>
  </si>
  <si>
    <t>Sales and Marketing</t>
  </si>
  <si>
    <t>Prototype development</t>
  </si>
  <si>
    <t>Branding, marketing, website, socials</t>
  </si>
  <si>
    <t>LAUNCH</t>
  </si>
  <si>
    <t>Customer support readiness and training</t>
  </si>
  <si>
    <t>Revenue increase %</t>
  </si>
  <si>
    <t>(you can adjust this percentage increase as required for estimates, it calculates automatically from year 1 value. Feel free to simply override the formulas if you prefer to enter exact values)</t>
  </si>
  <si>
    <t>Month</t>
  </si>
  <si>
    <t>Total Year 1</t>
  </si>
  <si>
    <t>Total Year 2</t>
  </si>
  <si>
    <t>Total Year 3</t>
  </si>
  <si>
    <t>Revenue</t>
  </si>
  <si>
    <t>Cost of sales</t>
  </si>
  <si>
    <t>Labour</t>
  </si>
  <si>
    <t>Materials</t>
  </si>
  <si>
    <t>Gross profit</t>
  </si>
  <si>
    <t>Gross profit margin (%)</t>
  </si>
  <si>
    <t>Expenses/overheads</t>
  </si>
  <si>
    <t>Premises (rent, rates)</t>
  </si>
  <si>
    <t>Power (light, heat, electricity, gas)</t>
  </si>
  <si>
    <t>Telecommunications (Broadbank, Mobile, Telephone)</t>
  </si>
  <si>
    <t>Insurance</t>
  </si>
  <si>
    <t>Postage and carriage</t>
  </si>
  <si>
    <t>Marketing/Advertising</t>
  </si>
  <si>
    <t>Interest and bank charges payable</t>
  </si>
  <si>
    <t>Stationery</t>
  </si>
  <si>
    <t>Drawings, wages or salaries</t>
  </si>
  <si>
    <t>Equipment hire</t>
  </si>
  <si>
    <t>Motor expenses</t>
  </si>
  <si>
    <t>Accountancy fees</t>
  </si>
  <si>
    <t>Legal/professional fees</t>
  </si>
  <si>
    <t>Depreciation</t>
  </si>
  <si>
    <t>Payroll</t>
  </si>
  <si>
    <t>Other specific expenses</t>
  </si>
  <si>
    <t>Earnings Before Tax</t>
  </si>
  <si>
    <t>Tax</t>
  </si>
  <si>
    <t>Tax Rate (change below as required)</t>
  </si>
  <si>
    <t>Net profit/Loss</t>
  </si>
  <si>
    <t>Net profit margin</t>
  </si>
  <si>
    <t>CASHFLOW FORECAST TEMPLATE - NAME OF ENTERPRISE</t>
  </si>
  <si>
    <t>CASH IN HAND AT BEGINNING OF PERIOD</t>
  </si>
  <si>
    <t>Total year 1</t>
  </si>
  <si>
    <t>Total year 2</t>
  </si>
  <si>
    <t>Total year 3</t>
  </si>
  <si>
    <t>CASH IN</t>
  </si>
  <si>
    <t>Cash sales excluding VAT</t>
  </si>
  <si>
    <t>VAT invoiced</t>
  </si>
  <si>
    <t>Directors loans</t>
  </si>
  <si>
    <t>Share capital investment</t>
  </si>
  <si>
    <t>Other external finance/loans</t>
  </si>
  <si>
    <t>Other specific cash inflow</t>
  </si>
  <si>
    <t>TOTAL CASH RECEIPTS</t>
  </si>
  <si>
    <t>CASH PAID OUT</t>
  </si>
  <si>
    <t>Telephone</t>
  </si>
  <si>
    <t>Drawings, wages, or salary</t>
  </si>
  <si>
    <t>Marketing</t>
  </si>
  <si>
    <t>OPERATING EXPENSES SUBTOTAL</t>
  </si>
  <si>
    <t>Bad-debt provision</t>
  </si>
  <si>
    <t>Plant and other capital expenditure</t>
  </si>
  <si>
    <t>Loan and financing repayments</t>
  </si>
  <si>
    <t>Repayment of directors loans</t>
  </si>
  <si>
    <t>VAT payment due to Customs and Excise</t>
  </si>
  <si>
    <t>Other specific financing payments</t>
  </si>
  <si>
    <t>TOTAL CASH PAID OUT</t>
  </si>
  <si>
    <t>NET CASH FLOW FOR PERIOD</t>
  </si>
  <si>
    <t>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</si>
</sst>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4">
    <font>
      <sz val="10"/>
      <name val="Arial"/>
    </font>
    <font>
      <b/>
      <sz val="14"/>
      <color indexed="9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8.5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  <font>
      <b/>
      <sz val="10"/>
      <color indexed="12"/>
      <name val="Arial"/>
      <family val="2"/>
    </font>
    <font>
      <b/>
      <i/>
      <sz val="10"/>
      <color rgb="FF002060"/>
      <name val="Arial"/>
      <family val="2"/>
    </font>
    <font>
      <sz val="18"/>
      <name val="Aptos"/>
      <family val="2"/>
    </font>
    <font>
      <sz val="10"/>
      <name val="Aptos"/>
      <family val="2"/>
    </font>
    <font>
      <sz val="10"/>
      <name val="Symbol"/>
      <family val="1"/>
      <charset val="2"/>
    </font>
    <font>
      <b/>
      <sz val="10"/>
      <name val="Aptos"/>
      <family val="2"/>
    </font>
    <font>
      <b/>
      <sz val="12"/>
      <color rgb="FF0F4761"/>
      <name val="Aptos"/>
      <family val="2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37" fontId="13" fillId="2" borderId="1" applyBorder="0">
      <alignment horizontal="left" vertical="center" indent="1"/>
    </xf>
    <xf numFmtId="0" fontId="14" fillId="0" borderId="2" applyNumberFormat="0" applyFill="0">
      <alignment horizontal="centerContinuous" vertical="top"/>
    </xf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119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3" fillId="4" borderId="0" xfId="0" applyFont="1" applyFill="1"/>
    <xf numFmtId="0" fontId="0" fillId="4" borderId="0" xfId="0" applyFill="1"/>
    <xf numFmtId="0" fontId="3" fillId="0" borderId="0" xfId="0" applyFont="1"/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7" fillId="5" borderId="0" xfId="0" applyFont="1" applyFill="1"/>
    <xf numFmtId="0" fontId="3" fillId="5" borderId="0" xfId="0" applyFont="1" applyFill="1"/>
    <xf numFmtId="0" fontId="10" fillId="0" borderId="0" xfId="0" applyFont="1"/>
    <xf numFmtId="0" fontId="12" fillId="6" borderId="0" xfId="3" applyFont="1" applyFill="1"/>
    <xf numFmtId="0" fontId="15" fillId="0" borderId="0" xfId="0" applyFont="1"/>
    <xf numFmtId="0" fontId="16" fillId="0" borderId="0" xfId="4" applyBorder="1" applyAlignment="1" applyProtection="1"/>
    <xf numFmtId="0" fontId="17" fillId="0" borderId="0" xfId="0" applyFont="1"/>
    <xf numFmtId="164" fontId="5" fillId="0" borderId="0" xfId="0" applyNumberFormat="1" applyFont="1"/>
    <xf numFmtId="0" fontId="19" fillId="6" borderId="0" xfId="3" applyFont="1" applyFill="1"/>
    <xf numFmtId="0" fontId="20" fillId="0" borderId="0" xfId="0" applyFont="1"/>
    <xf numFmtId="0" fontId="21" fillId="0" borderId="0" xfId="0" applyFont="1"/>
    <xf numFmtId="0" fontId="6" fillId="0" borderId="0" xfId="0" applyFont="1" applyAlignment="1">
      <alignment horizontal="right"/>
    </xf>
    <xf numFmtId="164" fontId="5" fillId="0" borderId="5" xfId="0" applyNumberFormat="1" applyFont="1" applyBorder="1"/>
    <xf numFmtId="164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8" fillId="7" borderId="0" xfId="0" applyFont="1" applyFill="1"/>
    <xf numFmtId="0" fontId="11" fillId="7" borderId="0" xfId="0" applyFont="1" applyFill="1"/>
    <xf numFmtId="0" fontId="22" fillId="0" borderId="0" xfId="0" applyFont="1"/>
    <xf numFmtId="0" fontId="24" fillId="8" borderId="0" xfId="0" applyFont="1" applyFill="1"/>
    <xf numFmtId="17" fontId="24" fillId="8" borderId="0" xfId="0" applyNumberFormat="1" applyFont="1" applyFill="1"/>
    <xf numFmtId="10" fontId="9" fillId="8" borderId="0" xfId="0" applyNumberFormat="1" applyFont="1" applyFill="1"/>
    <xf numFmtId="9" fontId="9" fillId="8" borderId="0" xfId="5" applyFont="1" applyFill="1"/>
    <xf numFmtId="0" fontId="23" fillId="0" borderId="0" xfId="0" applyFont="1"/>
    <xf numFmtId="164" fontId="5" fillId="0" borderId="11" xfId="0" applyNumberFormat="1" applyFont="1" applyBorder="1"/>
    <xf numFmtId="164" fontId="10" fillId="0" borderId="11" xfId="0" applyNumberFormat="1" applyFont="1" applyBorder="1"/>
    <xf numFmtId="164" fontId="10" fillId="0" borderId="0" xfId="0" applyNumberFormat="1" applyFont="1"/>
    <xf numFmtId="0" fontId="25" fillId="0" borderId="0" xfId="0" applyFont="1"/>
    <xf numFmtId="164" fontId="25" fillId="0" borderId="0" xfId="0" applyNumberFormat="1" applyFont="1"/>
    <xf numFmtId="0" fontId="26" fillId="8" borderId="0" xfId="0" applyFont="1" applyFill="1"/>
    <xf numFmtId="0" fontId="8" fillId="0" borderId="0" xfId="0" applyFont="1"/>
    <xf numFmtId="0" fontId="11" fillId="0" borderId="0" xfId="0" applyFont="1"/>
    <xf numFmtId="44" fontId="5" fillId="0" borderId="0" xfId="6" applyFont="1"/>
    <xf numFmtId="0" fontId="27" fillId="0" borderId="0" xfId="0" applyFont="1"/>
    <xf numFmtId="44" fontId="11" fillId="7" borderId="0" xfId="6" applyFont="1" applyFill="1"/>
    <xf numFmtId="44" fontId="11" fillId="0" borderId="0" xfId="6" applyFont="1" applyFill="1"/>
    <xf numFmtId="44" fontId="19" fillId="6" borderId="0" xfId="6" applyFont="1" applyFill="1"/>
    <xf numFmtId="44" fontId="5" fillId="9" borderId="18" xfId="6" applyFont="1" applyFill="1" applyBorder="1"/>
    <xf numFmtId="164" fontId="25" fillId="9" borderId="18" xfId="0" applyNumberFormat="1" applyFont="1" applyFill="1" applyBorder="1"/>
    <xf numFmtId="164" fontId="5" fillId="9" borderId="18" xfId="0" applyNumberFormat="1" applyFont="1" applyFill="1" applyBorder="1"/>
    <xf numFmtId="164" fontId="5" fillId="9" borderId="16" xfId="0" applyNumberFormat="1" applyFont="1" applyFill="1" applyBorder="1"/>
    <xf numFmtId="164" fontId="5" fillId="9" borderId="17" xfId="0" applyNumberFormat="1" applyFont="1" applyFill="1" applyBorder="1"/>
    <xf numFmtId="0" fontId="5" fillId="9" borderId="18" xfId="0" applyFont="1" applyFill="1" applyBorder="1"/>
    <xf numFmtId="9" fontId="28" fillId="9" borderId="18" xfId="5" applyFont="1" applyFill="1" applyBorder="1"/>
    <xf numFmtId="44" fontId="25" fillId="9" borderId="16" xfId="6" applyFont="1" applyFill="1" applyBorder="1"/>
    <xf numFmtId="0" fontId="5" fillId="10" borderId="3" xfId="0" applyFont="1" applyFill="1" applyBorder="1"/>
    <xf numFmtId="164" fontId="25" fillId="10" borderId="3" xfId="0" applyNumberFormat="1" applyFont="1" applyFill="1" applyBorder="1"/>
    <xf numFmtId="164" fontId="5" fillId="10" borderId="3" xfId="0" applyNumberFormat="1" applyFont="1" applyFill="1" applyBorder="1"/>
    <xf numFmtId="164" fontId="25" fillId="10" borderId="0" xfId="0" applyNumberFormat="1" applyFont="1" applyFill="1"/>
    <xf numFmtId="164" fontId="5" fillId="10" borderId="7" xfId="0" applyNumberFormat="1" applyFont="1" applyFill="1" applyBorder="1"/>
    <xf numFmtId="164" fontId="5" fillId="10" borderId="9" xfId="0" applyNumberFormat="1" applyFont="1" applyFill="1" applyBorder="1"/>
    <xf numFmtId="164" fontId="5" fillId="10" borderId="10" xfId="0" applyNumberFormat="1" applyFont="1" applyFill="1" applyBorder="1"/>
    <xf numFmtId="164" fontId="5" fillId="10" borderId="12" xfId="0" applyNumberFormat="1" applyFont="1" applyFill="1" applyBorder="1"/>
    <xf numFmtId="164" fontId="5" fillId="10" borderId="13" xfId="0" applyNumberFormat="1" applyFont="1" applyFill="1" applyBorder="1"/>
    <xf numFmtId="164" fontId="5" fillId="10" borderId="14" xfId="0" applyNumberFormat="1" applyFont="1" applyFill="1" applyBorder="1"/>
    <xf numFmtId="164" fontId="25" fillId="10" borderId="14" xfId="0" applyNumberFormat="1" applyFont="1" applyFill="1" applyBorder="1"/>
    <xf numFmtId="164" fontId="5" fillId="10" borderId="0" xfId="0" applyNumberFormat="1" applyFont="1" applyFill="1"/>
    <xf numFmtId="9" fontId="28" fillId="10" borderId="3" xfId="5" applyFont="1" applyFill="1" applyBorder="1"/>
    <xf numFmtId="17" fontId="25" fillId="11" borderId="16" xfId="0" applyNumberFormat="1" applyFont="1" applyFill="1" applyBorder="1"/>
    <xf numFmtId="0" fontId="5" fillId="11" borderId="18" xfId="0" applyFont="1" applyFill="1" applyBorder="1"/>
    <xf numFmtId="164" fontId="25" fillId="11" borderId="18" xfId="0" applyNumberFormat="1" applyFont="1" applyFill="1" applyBorder="1"/>
    <xf numFmtId="44" fontId="5" fillId="11" borderId="18" xfId="6" applyFont="1" applyFill="1" applyBorder="1"/>
    <xf numFmtId="164" fontId="5" fillId="11" borderId="18" xfId="0" applyNumberFormat="1" applyFont="1" applyFill="1" applyBorder="1"/>
    <xf numFmtId="9" fontId="28" fillId="11" borderId="18" xfId="5" applyFont="1" applyFill="1" applyBorder="1"/>
    <xf numFmtId="44" fontId="5" fillId="9" borderId="16" xfId="6" applyFont="1" applyFill="1" applyBorder="1"/>
    <xf numFmtId="44" fontId="5" fillId="9" borderId="17" xfId="6" applyFont="1" applyFill="1" applyBorder="1"/>
    <xf numFmtId="10" fontId="28" fillId="11" borderId="15" xfId="0" applyNumberFormat="1" applyFont="1" applyFill="1" applyBorder="1"/>
    <xf numFmtId="10" fontId="28" fillId="9" borderId="15" xfId="0" applyNumberFormat="1" applyFont="1" applyFill="1" applyBorder="1"/>
    <xf numFmtId="10" fontId="28" fillId="10" borderId="15" xfId="0" applyNumberFormat="1" applyFont="1" applyFill="1" applyBorder="1"/>
    <xf numFmtId="0" fontId="25" fillId="10" borderId="4" xfId="0" applyFont="1" applyFill="1" applyBorder="1" applyAlignment="1">
      <alignment horizontal="right"/>
    </xf>
    <xf numFmtId="0" fontId="24" fillId="9" borderId="0" xfId="0" applyFont="1" applyFill="1"/>
    <xf numFmtId="0" fontId="26" fillId="9" borderId="0" xfId="0" applyFont="1" applyFill="1"/>
    <xf numFmtId="0" fontId="0" fillId="9" borderId="0" xfId="0" applyFill="1"/>
    <xf numFmtId="0" fontId="4" fillId="9" borderId="0" xfId="0" applyFont="1" applyFill="1"/>
    <xf numFmtId="0" fontId="3" fillId="9" borderId="0" xfId="0" applyFont="1" applyFill="1"/>
    <xf numFmtId="0" fontId="25" fillId="9" borderId="0" xfId="0" applyFont="1" applyFill="1"/>
    <xf numFmtId="0" fontId="25" fillId="10" borderId="0" xfId="0" applyFont="1" applyFill="1"/>
    <xf numFmtId="0" fontId="26" fillId="10" borderId="0" xfId="0" applyFont="1" applyFill="1"/>
    <xf numFmtId="0" fontId="0" fillId="10" borderId="0" xfId="0" applyFill="1"/>
    <xf numFmtId="0" fontId="4" fillId="10" borderId="0" xfId="0" applyFont="1" applyFill="1"/>
    <xf numFmtId="0" fontId="3" fillId="10" borderId="0" xfId="0" applyFont="1" applyFill="1"/>
    <xf numFmtId="0" fontId="24" fillId="10" borderId="0" xfId="0" applyFont="1" applyFill="1"/>
    <xf numFmtId="0" fontId="25" fillId="11" borderId="0" xfId="0" applyFont="1" applyFill="1"/>
    <xf numFmtId="0" fontId="26" fillId="11" borderId="0" xfId="0" applyFont="1" applyFill="1"/>
    <xf numFmtId="0" fontId="0" fillId="11" borderId="0" xfId="0" applyFill="1"/>
    <xf numFmtId="0" fontId="4" fillId="11" borderId="0" xfId="0" applyFont="1" applyFill="1"/>
    <xf numFmtId="0" fontId="3" fillId="11" borderId="0" xfId="0" applyFont="1" applyFill="1"/>
    <xf numFmtId="0" fontId="24" fillId="11" borderId="0" xfId="0" applyFont="1" applyFill="1"/>
    <xf numFmtId="9" fontId="5" fillId="0" borderId="0" xfId="5" applyFont="1" applyAlignment="1">
      <alignment horizontal="right"/>
    </xf>
    <xf numFmtId="0" fontId="5" fillId="12" borderId="0" xfId="0" applyFont="1" applyFill="1"/>
    <xf numFmtId="0" fontId="5" fillId="13" borderId="0" xfId="0" applyFont="1" applyFill="1"/>
    <xf numFmtId="0" fontId="5" fillId="14" borderId="0" xfId="0" applyFont="1" applyFill="1"/>
    <xf numFmtId="0" fontId="5" fillId="15" borderId="0" xfId="0" applyFont="1" applyFill="1"/>
    <xf numFmtId="0" fontId="5" fillId="16" borderId="0" xfId="0" applyFont="1" applyFill="1"/>
    <xf numFmtId="0" fontId="5" fillId="17" borderId="0" xfId="0" applyFont="1" applyFill="1"/>
    <xf numFmtId="0" fontId="3" fillId="12" borderId="0" xfId="0" applyFont="1" applyFill="1"/>
    <xf numFmtId="0" fontId="3" fillId="18" borderId="0" xfId="0" applyFont="1" applyFill="1"/>
    <xf numFmtId="17" fontId="24" fillId="0" borderId="0" xfId="0" applyNumberFormat="1" applyFont="1"/>
    <xf numFmtId="0" fontId="24" fillId="0" borderId="0" xfId="0" applyFont="1"/>
    <xf numFmtId="10" fontId="9" fillId="0" borderId="0" xfId="0" applyNumberFormat="1" applyFont="1"/>
    <xf numFmtId="0" fontId="19" fillId="0" borderId="0" xfId="3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16" fillId="0" borderId="0" xfId="4" applyAlignment="1" applyProtection="1">
      <alignment horizontal="justify" vertical="center"/>
    </xf>
    <xf numFmtId="0" fontId="33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/>
  </cellXfs>
  <cellStyles count="7">
    <cellStyle name="Currency" xfId="6" builtinId="4"/>
    <cellStyle name="header" xfId="1" xr:uid="{00000000-0005-0000-0000-000000000000}"/>
    <cellStyle name="Header3" xfId="2" xr:uid="{00000000-0005-0000-0000-000001000000}"/>
    <cellStyle name="Hyperlink" xfId="4" builtinId="8"/>
    <cellStyle name="Normal" xfId="0" builtinId="0"/>
    <cellStyle name="Normal 2" xfId="3" xr:uid="{00000000-0005-0000-0000-000004000000}"/>
    <cellStyle name="Per 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43</xdr:row>
      <xdr:rowOff>63500</xdr:rowOff>
    </xdr:from>
    <xdr:to>
      <xdr:col>5</xdr:col>
      <xdr:colOff>495300</xdr:colOff>
      <xdr:row>44</xdr:row>
      <xdr:rowOff>44450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CDB7430-AC72-8BA6-AF97-6A17993F228A}"/>
            </a:ext>
          </a:extLst>
        </xdr:cNvPr>
        <xdr:cNvSpPr/>
      </xdr:nvSpPr>
      <xdr:spPr>
        <a:xfrm>
          <a:off x="2787650" y="8001000"/>
          <a:ext cx="755650" cy="139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1578000</xdr:colOff>
      <xdr:row>30</xdr:row>
      <xdr:rowOff>69050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280961-041B-B051-15E8-A7A0E7CB5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660" cy="54182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0</xdr:rowOff>
    </xdr:from>
    <xdr:to>
      <xdr:col>2</xdr:col>
      <xdr:colOff>1607821</xdr:colOff>
      <xdr:row>47</xdr:row>
      <xdr:rowOff>114545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77743B3-50ED-33ED-3237-F92655B6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524500"/>
          <a:ext cx="7650480" cy="2827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2</xdr:col>
      <xdr:colOff>1699931</xdr:colOff>
      <xdr:row>76</xdr:row>
      <xdr:rowOff>8027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233B54C-523E-0B38-EDF5-82B4ACDF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04860"/>
          <a:ext cx="7742591" cy="47019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</xdr:col>
      <xdr:colOff>1699931</xdr:colOff>
      <xdr:row>98</xdr:row>
      <xdr:rowOff>38408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2E8386F-F38A-F692-1FDE-DE7CE4BB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266420"/>
          <a:ext cx="7742591" cy="3558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59</xdr:row>
      <xdr:rowOff>19050</xdr:rowOff>
    </xdr:from>
    <xdr:to>
      <xdr:col>13</xdr:col>
      <xdr:colOff>89392</xdr:colOff>
      <xdr:row>59</xdr:row>
      <xdr:rowOff>438150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7419975"/>
          <a:ext cx="1257300" cy="419100"/>
        </a:xfrm>
        <a:prstGeom prst="rect">
          <a:avLst/>
        </a:prstGeom>
      </xdr:spPr>
    </xdr:pic>
    <xdr:clientData/>
  </xdr:twoCellAnchor>
  <xdr:twoCellAnchor>
    <xdr:from>
      <xdr:col>11</xdr:col>
      <xdr:colOff>285750</xdr:colOff>
      <xdr:row>0</xdr:row>
      <xdr:rowOff>257175</xdr:rowOff>
    </xdr:from>
    <xdr:to>
      <xdr:col>13</xdr:col>
      <xdr:colOff>504825</xdr:colOff>
      <xdr:row>0</xdr:row>
      <xdr:rowOff>971550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B8247D-317A-438B-902D-DC450B6B9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257175"/>
          <a:ext cx="1438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714375</xdr:colOff>
      <xdr:row>57</xdr:row>
      <xdr:rowOff>160176</xdr:rowOff>
    </xdr:from>
    <xdr:to>
      <xdr:col>11</xdr:col>
      <xdr:colOff>484927</xdr:colOff>
      <xdr:row>60</xdr:row>
      <xdr:rowOff>155636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88445C-31BE-2300-D240-8232BB3E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679" y="8301783"/>
          <a:ext cx="1530804" cy="854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38100</xdr:rowOff>
    </xdr:from>
    <xdr:to>
      <xdr:col>0</xdr:col>
      <xdr:colOff>1562939</xdr:colOff>
      <xdr:row>0</xdr:row>
      <xdr:rowOff>768350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EBBE49-481D-4EB6-847D-E58FCE3A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38100"/>
          <a:ext cx="1461339" cy="7302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Normal="100" workbookViewId="0">
      <selection activeCell="E81" sqref="E81"/>
    </sheetView>
  </sheetViews>
  <sheetFormatPr defaultRowHeight="13.15"/>
  <cols>
    <col min="1" max="1" width="18.7109375" customWidth="1"/>
    <col min="2" max="2" width="69.28515625" customWidth="1"/>
    <col min="3" max="3" width="37.85546875" customWidth="1"/>
  </cols>
  <sheetData>
    <row r="1" spans="1:1" ht="23.45">
      <c r="A1" s="110"/>
    </row>
    <row r="2" spans="1:1" ht="15.6">
      <c r="A2" s="115"/>
    </row>
    <row r="3" spans="1:1" ht="13.9">
      <c r="A3" s="111"/>
    </row>
    <row r="4" spans="1:1" ht="13.9">
      <c r="A4" s="111"/>
    </row>
    <row r="5" spans="1:1" ht="13.9">
      <c r="A5" s="111"/>
    </row>
    <row r="6" spans="1:1" ht="13.9">
      <c r="A6" s="111"/>
    </row>
    <row r="7" spans="1:1" ht="13.9">
      <c r="A7" s="111"/>
    </row>
    <row r="8" spans="1:1" ht="13.9">
      <c r="A8" s="111"/>
    </row>
    <row r="9" spans="1:1">
      <c r="A9" s="112"/>
    </row>
    <row r="10" spans="1:1">
      <c r="A10" s="112"/>
    </row>
    <row r="11" spans="1:1">
      <c r="A11" s="112"/>
    </row>
    <row r="12" spans="1:1">
      <c r="A12" s="112"/>
    </row>
    <row r="13" spans="1:1">
      <c r="A13" s="112"/>
    </row>
    <row r="14" spans="1:1">
      <c r="A14" s="112"/>
    </row>
    <row r="15" spans="1:1">
      <c r="A15" s="112"/>
    </row>
    <row r="16" spans="1:1" ht="15.6">
      <c r="A16" s="115"/>
    </row>
    <row r="17" spans="1:2" ht="13.9">
      <c r="A17" s="113"/>
    </row>
    <row r="18" spans="1:2" ht="13.9">
      <c r="A18" s="111"/>
    </row>
    <row r="19" spans="1:2">
      <c r="A19" s="112"/>
    </row>
    <row r="20" spans="1:2">
      <c r="A20" s="112"/>
      <c r="B20" t="e" vm="1">
        <v>#VALUE!</v>
      </c>
    </row>
    <row r="21" spans="1:2">
      <c r="A21" s="112"/>
    </row>
    <row r="22" spans="1:2">
      <c r="A22" s="112"/>
    </row>
    <row r="23" spans="1:2">
      <c r="A23" s="112"/>
    </row>
    <row r="24" spans="1:2" ht="13.9">
      <c r="A24" s="111"/>
    </row>
    <row r="25" spans="1:2" ht="13.9">
      <c r="A25" s="111"/>
    </row>
    <row r="26" spans="1:2" ht="13.9">
      <c r="A26" s="111"/>
    </row>
    <row r="27" spans="1:2" ht="15.6">
      <c r="A27" s="115"/>
    </row>
    <row r="28" spans="1:2" ht="13.9">
      <c r="A28" s="111"/>
    </row>
    <row r="29" spans="1:2" ht="13.9">
      <c r="A29" s="111"/>
    </row>
    <row r="30" spans="1:2">
      <c r="A30" s="112"/>
    </row>
    <row r="31" spans="1:2" ht="13.9">
      <c r="A31" s="111"/>
    </row>
    <row r="32" spans="1:2" ht="13.9">
      <c r="A32" s="111"/>
    </row>
    <row r="33" spans="1:15">
      <c r="A33" s="114"/>
    </row>
    <row r="34" spans="1:15" ht="13.9">
      <c r="A34" s="111"/>
    </row>
    <row r="35" spans="1:15" ht="13.9">
      <c r="A35" s="111"/>
    </row>
    <row r="36" spans="1:15" ht="13.9">
      <c r="A36" s="111"/>
    </row>
    <row r="44" spans="1:15">
      <c r="O44" s="7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X75"/>
  <sheetViews>
    <sheetView zoomScale="70" zoomScaleNormal="70" workbookViewId="0">
      <selection activeCell="Q15" sqref="Q15"/>
    </sheetView>
  </sheetViews>
  <sheetFormatPr defaultColWidth="12.7109375" defaultRowHeight="13.15"/>
  <cols>
    <col min="1" max="1" width="44.7109375" style="7" customWidth="1"/>
    <col min="2" max="26" width="12.7109375" style="7"/>
    <col min="27" max="27" width="16.42578125" style="41" customWidth="1"/>
    <col min="28" max="16384" width="12.7109375" style="7"/>
  </cols>
  <sheetData>
    <row r="1" spans="1:128" ht="91.5" customHeight="1">
      <c r="L1" s="116"/>
      <c r="M1" s="116"/>
      <c r="N1" s="116"/>
    </row>
    <row r="2" spans="1:128" s="26" customFormat="1">
      <c r="A2" s="25" t="s">
        <v>0</v>
      </c>
      <c r="AA2" s="43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</row>
    <row r="3" spans="1:128" s="40" customFormat="1">
      <c r="A3" s="39"/>
      <c r="AA3" s="44"/>
    </row>
    <row r="4" spans="1:128" s="40" customFormat="1">
      <c r="A4" s="39"/>
      <c r="B4" s="5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05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1"/>
      <c r="AC4" s="7"/>
      <c r="AD4" s="7"/>
      <c r="AE4" s="105" t="s">
        <v>2</v>
      </c>
      <c r="AF4" s="7"/>
      <c r="AG4" s="7"/>
      <c r="AH4" s="7"/>
    </row>
    <row r="5" spans="1:128" s="40" customFormat="1">
      <c r="A5" s="39"/>
      <c r="B5" s="7"/>
      <c r="C5" s="5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5" t="s">
        <v>4</v>
      </c>
      <c r="S5" s="7"/>
      <c r="T5" s="7"/>
      <c r="U5" s="7"/>
      <c r="V5" s="7"/>
      <c r="W5" s="7"/>
      <c r="X5" s="7"/>
      <c r="Y5" s="7"/>
      <c r="Z5" s="7"/>
      <c r="AA5" s="7"/>
      <c r="AB5" s="41"/>
      <c r="AC5" s="7"/>
      <c r="AD5" s="7"/>
      <c r="AE5" s="7"/>
      <c r="AF5" s="7"/>
      <c r="AG5" s="7"/>
      <c r="AH5" s="7"/>
    </row>
    <row r="6" spans="1:128" s="40" customFormat="1">
      <c r="A6" s="39"/>
      <c r="B6" s="98" t="s">
        <v>5</v>
      </c>
      <c r="C6" s="98" t="s">
        <v>6</v>
      </c>
      <c r="D6" s="98"/>
      <c r="E6" s="98"/>
      <c r="F6" s="9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99" t="s">
        <v>7</v>
      </c>
      <c r="S6" s="99"/>
      <c r="T6" s="7"/>
      <c r="U6" s="7"/>
      <c r="V6" s="7"/>
      <c r="W6" s="7"/>
      <c r="X6" s="7"/>
      <c r="Y6" s="7"/>
      <c r="Z6" s="7"/>
      <c r="AA6" s="7"/>
      <c r="AB6" s="41"/>
      <c r="AC6" s="7"/>
      <c r="AD6" s="7"/>
      <c r="AE6" s="7"/>
      <c r="AF6" s="7"/>
      <c r="AG6" s="7"/>
      <c r="AH6" s="7"/>
    </row>
    <row r="7" spans="1:128" s="40" customFormat="1">
      <c r="A7" s="39"/>
      <c r="B7" s="99" t="s">
        <v>8</v>
      </c>
      <c r="C7" s="7"/>
      <c r="D7" s="7"/>
      <c r="E7" s="99" t="s">
        <v>9</v>
      </c>
      <c r="F7" s="99"/>
      <c r="G7" s="9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01" t="s">
        <v>10</v>
      </c>
      <c r="U7" s="101"/>
      <c r="V7" s="7"/>
      <c r="W7" s="7"/>
      <c r="X7" s="7"/>
      <c r="Y7" s="7"/>
      <c r="Z7" s="7"/>
      <c r="AA7" s="7"/>
      <c r="AB7" s="41"/>
      <c r="AC7" s="7"/>
      <c r="AD7" s="7"/>
      <c r="AE7" s="7"/>
      <c r="AF7" s="7"/>
      <c r="AG7" s="7"/>
      <c r="AH7" s="7"/>
    </row>
    <row r="8" spans="1:128" s="40" customFormat="1">
      <c r="A8" s="39"/>
      <c r="B8" s="103" t="s">
        <v>11</v>
      </c>
      <c r="C8" s="7"/>
      <c r="D8" s="7"/>
      <c r="E8" s="7"/>
      <c r="F8" s="103" t="s">
        <v>12</v>
      </c>
      <c r="G8" s="103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103" t="s">
        <v>13</v>
      </c>
      <c r="U8" s="103"/>
      <c r="V8" s="7"/>
      <c r="W8" s="7"/>
      <c r="X8" s="7"/>
      <c r="Y8" s="7"/>
      <c r="Z8" s="7"/>
      <c r="AA8" s="7"/>
      <c r="AB8" s="41"/>
      <c r="AC8" s="7"/>
      <c r="AD8" s="7"/>
      <c r="AE8" s="7"/>
      <c r="AF8" s="7"/>
      <c r="AG8" s="7"/>
      <c r="AH8" s="7"/>
    </row>
    <row r="9" spans="1:128" s="40" customFormat="1">
      <c r="A9" s="39"/>
      <c r="B9" s="101" t="s">
        <v>14</v>
      </c>
      <c r="C9" s="7"/>
      <c r="D9" s="7"/>
      <c r="E9" s="7"/>
      <c r="F9" s="100" t="s">
        <v>15</v>
      </c>
      <c r="G9" s="100"/>
      <c r="H9" s="100"/>
      <c r="I9" s="100" t="s">
        <v>16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98" t="s">
        <v>17</v>
      </c>
      <c r="V9" s="98"/>
      <c r="W9" s="98"/>
      <c r="X9" s="98"/>
      <c r="Y9" s="98"/>
      <c r="Z9" s="7"/>
      <c r="AA9" s="7"/>
      <c r="AB9" s="41"/>
      <c r="AC9" s="7"/>
      <c r="AD9" s="7"/>
      <c r="AE9" s="7"/>
      <c r="AF9" s="7"/>
      <c r="AG9" s="7"/>
      <c r="AH9" s="7"/>
    </row>
    <row r="10" spans="1:128" s="40" customFormat="1">
      <c r="A10" s="39"/>
      <c r="B10" s="100" t="s">
        <v>18</v>
      </c>
      <c r="C10" s="7"/>
      <c r="D10" s="7"/>
      <c r="E10" s="7"/>
      <c r="F10" s="101" t="s">
        <v>19</v>
      </c>
      <c r="G10" s="101"/>
      <c r="H10" s="101"/>
      <c r="I10" s="10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00" t="s">
        <v>20</v>
      </c>
      <c r="V10" s="100"/>
      <c r="W10" s="100"/>
      <c r="X10" s="7"/>
      <c r="Y10" s="7"/>
      <c r="Z10" s="7"/>
      <c r="AA10" s="7"/>
      <c r="AB10" s="41"/>
      <c r="AC10" s="7"/>
      <c r="AD10" s="7"/>
      <c r="AE10" s="7"/>
      <c r="AF10" s="7"/>
      <c r="AG10" s="7"/>
      <c r="AH10" s="7"/>
    </row>
    <row r="11" spans="1:128" s="40" customFormat="1">
      <c r="A11" s="39"/>
      <c r="B11" s="102" t="s">
        <v>21</v>
      </c>
      <c r="C11" s="7"/>
      <c r="D11" s="7"/>
      <c r="E11" s="7"/>
      <c r="F11" s="7"/>
      <c r="G11" s="98" t="s">
        <v>22</v>
      </c>
      <c r="H11" s="98"/>
      <c r="I11" s="98"/>
      <c r="J11" s="9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02" t="s">
        <v>23</v>
      </c>
      <c r="Y11" s="102"/>
      <c r="Z11" s="102"/>
      <c r="AA11" s="7"/>
      <c r="AB11" s="41"/>
      <c r="AC11" s="7"/>
      <c r="AD11" s="7"/>
      <c r="AE11" s="7"/>
      <c r="AF11" s="7"/>
      <c r="AG11" s="7"/>
      <c r="AH11" s="7"/>
    </row>
    <row r="12" spans="1:128" s="40" customFormat="1">
      <c r="A12" s="39"/>
      <c r="B12" s="7"/>
      <c r="C12" s="7"/>
      <c r="D12" s="7"/>
      <c r="E12" s="7"/>
      <c r="F12" s="7"/>
      <c r="G12" s="7"/>
      <c r="H12" s="7"/>
      <c r="I12" s="102" t="s">
        <v>23</v>
      </c>
      <c r="J12" s="102"/>
      <c r="K12" s="10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04" t="s">
        <v>24</v>
      </c>
      <c r="AB12" s="41"/>
      <c r="AC12" s="7"/>
      <c r="AD12" s="7"/>
      <c r="AE12" s="7"/>
      <c r="AF12" s="7"/>
      <c r="AG12" s="7"/>
      <c r="AH12" s="7"/>
    </row>
    <row r="13" spans="1:128" s="40" customFormat="1">
      <c r="A13" s="39"/>
      <c r="B13" s="7"/>
      <c r="C13" s="7"/>
      <c r="D13" s="7"/>
      <c r="E13" s="7"/>
      <c r="F13" s="7"/>
      <c r="G13" s="7"/>
      <c r="H13" s="7"/>
      <c r="I13" s="7"/>
      <c r="J13" s="98" t="s">
        <v>25</v>
      </c>
      <c r="K13" s="98"/>
      <c r="L13" s="9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41"/>
      <c r="AC13" s="7"/>
      <c r="AD13" s="7"/>
      <c r="AE13" s="7"/>
      <c r="AF13" s="7"/>
      <c r="AG13" s="7"/>
      <c r="AH13" s="7"/>
    </row>
    <row r="14" spans="1:128" s="40" customFormat="1">
      <c r="A14" s="3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04" t="s">
        <v>24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41"/>
      <c r="AC14" s="7"/>
      <c r="AD14" s="7"/>
      <c r="AE14" s="7"/>
      <c r="AF14" s="7"/>
      <c r="AG14" s="7"/>
      <c r="AH14" s="7"/>
    </row>
    <row r="15" spans="1:128" s="40" customFormat="1">
      <c r="A15" s="3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04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41"/>
      <c r="AC15" s="7"/>
      <c r="AD15" s="7"/>
      <c r="AE15" s="7"/>
      <c r="AF15" s="7"/>
      <c r="AG15" s="7"/>
      <c r="AH15" s="7"/>
    </row>
    <row r="16" spans="1:128" s="40" customFormat="1">
      <c r="A16" s="39"/>
      <c r="AA16" s="44"/>
    </row>
    <row r="17" spans="1:128" s="40" customFormat="1" ht="51.6" customHeight="1" thickBot="1">
      <c r="A17" s="39"/>
      <c r="O17" s="42" t="s">
        <v>26</v>
      </c>
      <c r="P17" s="42"/>
      <c r="Q17" s="42">
        <v>10</v>
      </c>
      <c r="R17" s="117" t="s">
        <v>27</v>
      </c>
      <c r="S17" s="118"/>
      <c r="T17" s="118"/>
      <c r="U17" s="118"/>
      <c r="V17" s="118"/>
      <c r="AA17" s="44"/>
    </row>
    <row r="18" spans="1:128" s="28" customFormat="1" ht="14.25" customHeight="1">
      <c r="A18" s="28" t="s">
        <v>28</v>
      </c>
      <c r="B18" s="29">
        <v>45717</v>
      </c>
      <c r="C18" s="29">
        <f t="shared" ref="C18:M18" si="0">B18+31</f>
        <v>45748</v>
      </c>
      <c r="D18" s="29">
        <f t="shared" si="0"/>
        <v>45779</v>
      </c>
      <c r="E18" s="29">
        <f t="shared" si="0"/>
        <v>45810</v>
      </c>
      <c r="F18" s="29">
        <f t="shared" si="0"/>
        <v>45841</v>
      </c>
      <c r="G18" s="29">
        <f t="shared" si="0"/>
        <v>45872</v>
      </c>
      <c r="H18" s="29">
        <f t="shared" si="0"/>
        <v>45903</v>
      </c>
      <c r="I18" s="29">
        <f t="shared" si="0"/>
        <v>45934</v>
      </c>
      <c r="J18" s="29">
        <f t="shared" si="0"/>
        <v>45965</v>
      </c>
      <c r="K18" s="29">
        <f t="shared" si="0"/>
        <v>45996</v>
      </c>
      <c r="L18" s="29">
        <f t="shared" si="0"/>
        <v>46027</v>
      </c>
      <c r="M18" s="29">
        <f t="shared" si="0"/>
        <v>46058</v>
      </c>
      <c r="N18" s="78" t="s">
        <v>29</v>
      </c>
      <c r="O18" s="29">
        <v>46082</v>
      </c>
      <c r="P18" s="29">
        <v>46113</v>
      </c>
      <c r="Q18" s="29">
        <v>46143</v>
      </c>
      <c r="R18" s="29">
        <v>46174</v>
      </c>
      <c r="S18" s="29">
        <v>46204</v>
      </c>
      <c r="T18" s="29">
        <v>46235</v>
      </c>
      <c r="U18" s="29">
        <v>46266</v>
      </c>
      <c r="V18" s="29">
        <v>46296</v>
      </c>
      <c r="W18" s="29">
        <v>46327</v>
      </c>
      <c r="X18" s="29">
        <v>46357</v>
      </c>
      <c r="Y18" s="29">
        <v>46388</v>
      </c>
      <c r="Z18" s="29">
        <v>46419</v>
      </c>
      <c r="AA18" s="53" t="s">
        <v>30</v>
      </c>
      <c r="AB18" s="29">
        <v>46447</v>
      </c>
      <c r="AC18" s="29">
        <v>46478</v>
      </c>
      <c r="AD18" s="29">
        <v>46508</v>
      </c>
      <c r="AE18" s="29">
        <v>46539</v>
      </c>
      <c r="AF18" s="29">
        <v>46569</v>
      </c>
      <c r="AG18" s="29">
        <v>46600</v>
      </c>
      <c r="AH18" s="29">
        <v>46631</v>
      </c>
      <c r="AI18" s="29">
        <v>46661</v>
      </c>
      <c r="AJ18" s="29">
        <v>46692</v>
      </c>
      <c r="AK18" s="29">
        <v>46722</v>
      </c>
      <c r="AL18" s="29">
        <v>46753</v>
      </c>
      <c r="AM18" s="29">
        <v>46784</v>
      </c>
      <c r="AN18" s="67" t="s">
        <v>31</v>
      </c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</row>
    <row r="19" spans="1:128">
      <c r="N19" s="54"/>
      <c r="AA19" s="46"/>
      <c r="AN19" s="68"/>
    </row>
    <row r="20" spans="1:128">
      <c r="A20" s="36" t="s">
        <v>32</v>
      </c>
      <c r="B20" s="37">
        <v>15000</v>
      </c>
      <c r="C20" s="37">
        <v>16000</v>
      </c>
      <c r="D20" s="37">
        <v>17000</v>
      </c>
      <c r="E20" s="37">
        <v>14000</v>
      </c>
      <c r="F20" s="37">
        <v>20000</v>
      </c>
      <c r="G20" s="37">
        <v>18000</v>
      </c>
      <c r="H20" s="37">
        <v>11000</v>
      </c>
      <c r="I20" s="37">
        <v>19000</v>
      </c>
      <c r="J20" s="37">
        <v>20000</v>
      </c>
      <c r="K20" s="37">
        <v>22000</v>
      </c>
      <c r="L20" s="37">
        <v>15000</v>
      </c>
      <c r="M20" s="37">
        <v>13000</v>
      </c>
      <c r="N20" s="55">
        <f>SUM(B20:M20)</f>
        <v>200000</v>
      </c>
      <c r="O20" s="37">
        <f>B20*(1+$Q$17/100)</f>
        <v>16500</v>
      </c>
      <c r="P20" s="37">
        <f t="shared" ref="P20:Z20" si="1">C20*(1+$Q$17/100)</f>
        <v>17600</v>
      </c>
      <c r="Q20" s="37">
        <f t="shared" si="1"/>
        <v>18700</v>
      </c>
      <c r="R20" s="37">
        <f t="shared" si="1"/>
        <v>15400.000000000002</v>
      </c>
      <c r="S20" s="37">
        <f t="shared" si="1"/>
        <v>22000</v>
      </c>
      <c r="T20" s="37">
        <f t="shared" si="1"/>
        <v>19800</v>
      </c>
      <c r="U20" s="37">
        <f t="shared" si="1"/>
        <v>12100.000000000002</v>
      </c>
      <c r="V20" s="37">
        <f t="shared" si="1"/>
        <v>20900</v>
      </c>
      <c r="W20" s="37">
        <f t="shared" si="1"/>
        <v>22000</v>
      </c>
      <c r="X20" s="37">
        <f t="shared" si="1"/>
        <v>24200.000000000004</v>
      </c>
      <c r="Y20" s="37">
        <f t="shared" si="1"/>
        <v>16500</v>
      </c>
      <c r="Z20" s="37">
        <f t="shared" si="1"/>
        <v>14300.000000000002</v>
      </c>
      <c r="AA20" s="47">
        <f>SUM(O20:Z20)</f>
        <v>220000</v>
      </c>
      <c r="AB20" s="37">
        <f>O20*(1+$Q$17/100)</f>
        <v>18150</v>
      </c>
      <c r="AC20" s="37">
        <f t="shared" ref="AC20" si="2">P20*(1+$Q$17/100)</f>
        <v>19360</v>
      </c>
      <c r="AD20" s="37">
        <f t="shared" ref="AD20" si="3">Q20*(1+$Q$17/100)</f>
        <v>20570</v>
      </c>
      <c r="AE20" s="37">
        <f t="shared" ref="AE20" si="4">R20*(1+$Q$17/100)</f>
        <v>16940.000000000004</v>
      </c>
      <c r="AF20" s="37">
        <f t="shared" ref="AF20" si="5">S20*(1+$Q$17/100)</f>
        <v>24200.000000000004</v>
      </c>
      <c r="AG20" s="37">
        <f t="shared" ref="AG20" si="6">T20*(1+$Q$17/100)</f>
        <v>21780</v>
      </c>
      <c r="AH20" s="37">
        <f t="shared" ref="AH20" si="7">U20*(1+$Q$17/100)</f>
        <v>13310.000000000004</v>
      </c>
      <c r="AI20" s="37">
        <f t="shared" ref="AI20" si="8">V20*(1+$Q$17/100)</f>
        <v>22990.000000000004</v>
      </c>
      <c r="AJ20" s="37">
        <f t="shared" ref="AJ20" si="9">W20*(1+$Q$17/100)</f>
        <v>24200.000000000004</v>
      </c>
      <c r="AK20" s="37">
        <f t="shared" ref="AK20" si="10">X20*(1+$Q$17/100)</f>
        <v>26620.000000000007</v>
      </c>
      <c r="AL20" s="37">
        <f t="shared" ref="AL20" si="11">Y20*(1+$Q$17/100)</f>
        <v>18150</v>
      </c>
      <c r="AM20" s="37">
        <f t="shared" ref="AM20" si="12">Z20*(1+$Q$17/100)</f>
        <v>15730.000000000004</v>
      </c>
      <c r="AN20" s="69">
        <f>SUM(AB20:AM20)</f>
        <v>242000</v>
      </c>
    </row>
    <row r="21" spans="1:128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6"/>
      <c r="AA21" s="46"/>
      <c r="AN21" s="70"/>
    </row>
    <row r="22" spans="1:128" ht="13.9" thickBot="1">
      <c r="A22" s="36" t="s">
        <v>33</v>
      </c>
      <c r="B22" s="37">
        <f>SUM(B23:B24)</f>
        <v>10000</v>
      </c>
      <c r="C22" s="37">
        <f t="shared" ref="C22:Z22" si="13">SUM(C23:C24)</f>
        <v>10500</v>
      </c>
      <c r="D22" s="37">
        <f t="shared" si="13"/>
        <v>10800</v>
      </c>
      <c r="E22" s="37">
        <f t="shared" si="13"/>
        <v>9900</v>
      </c>
      <c r="F22" s="37">
        <f t="shared" si="13"/>
        <v>12000</v>
      </c>
      <c r="G22" s="37">
        <f t="shared" si="13"/>
        <v>11000</v>
      </c>
      <c r="H22" s="37">
        <f t="shared" si="13"/>
        <v>8000</v>
      </c>
      <c r="I22" s="37">
        <f t="shared" si="13"/>
        <v>11500</v>
      </c>
      <c r="J22" s="37">
        <f t="shared" si="13"/>
        <v>13000</v>
      </c>
      <c r="K22" s="37">
        <f t="shared" si="13"/>
        <v>13500</v>
      </c>
      <c r="L22" s="37">
        <f t="shared" si="13"/>
        <v>10000</v>
      </c>
      <c r="M22" s="37">
        <f t="shared" si="13"/>
        <v>9500</v>
      </c>
      <c r="N22" s="57">
        <f>SUM(B22:M22)</f>
        <v>129700</v>
      </c>
      <c r="O22" s="37">
        <f t="shared" si="13"/>
        <v>10000</v>
      </c>
      <c r="P22" s="37">
        <f t="shared" si="13"/>
        <v>10500</v>
      </c>
      <c r="Q22" s="37">
        <f t="shared" si="13"/>
        <v>10800</v>
      </c>
      <c r="R22" s="37">
        <f t="shared" si="13"/>
        <v>9900</v>
      </c>
      <c r="S22" s="37">
        <f t="shared" si="13"/>
        <v>12000</v>
      </c>
      <c r="T22" s="37">
        <f t="shared" si="13"/>
        <v>11000</v>
      </c>
      <c r="U22" s="37">
        <f t="shared" si="13"/>
        <v>8000</v>
      </c>
      <c r="V22" s="37">
        <f t="shared" si="13"/>
        <v>11500</v>
      </c>
      <c r="W22" s="37">
        <f t="shared" si="13"/>
        <v>13000</v>
      </c>
      <c r="X22" s="37">
        <f t="shared" si="13"/>
        <v>13500</v>
      </c>
      <c r="Y22" s="37">
        <f t="shared" si="13"/>
        <v>10000</v>
      </c>
      <c r="Z22" s="37">
        <f t="shared" si="13"/>
        <v>9500</v>
      </c>
      <c r="AA22" s="47">
        <f>SUM(O22:Z22)</f>
        <v>129700</v>
      </c>
      <c r="AB22" s="37">
        <f t="shared" ref="AB22:AM22" si="14">SUM(AB23:AB24)</f>
        <v>10000</v>
      </c>
      <c r="AC22" s="37">
        <f t="shared" si="14"/>
        <v>10500</v>
      </c>
      <c r="AD22" s="37">
        <f t="shared" si="14"/>
        <v>10800</v>
      </c>
      <c r="AE22" s="37">
        <f t="shared" si="14"/>
        <v>9900</v>
      </c>
      <c r="AF22" s="37">
        <f t="shared" si="14"/>
        <v>12000</v>
      </c>
      <c r="AG22" s="37">
        <f t="shared" si="14"/>
        <v>11000</v>
      </c>
      <c r="AH22" s="37">
        <f t="shared" si="14"/>
        <v>8000</v>
      </c>
      <c r="AI22" s="37">
        <f t="shared" si="14"/>
        <v>11500</v>
      </c>
      <c r="AJ22" s="37">
        <f t="shared" si="14"/>
        <v>13000</v>
      </c>
      <c r="AK22" s="37">
        <f t="shared" si="14"/>
        <v>13500</v>
      </c>
      <c r="AL22" s="37">
        <f t="shared" si="14"/>
        <v>10000</v>
      </c>
      <c r="AM22" s="37">
        <f t="shared" si="14"/>
        <v>9500</v>
      </c>
      <c r="AN22" s="69">
        <f>SUM(AB22:AM22)</f>
        <v>129700</v>
      </c>
    </row>
    <row r="23" spans="1:128">
      <c r="A23" s="7" t="s">
        <v>34</v>
      </c>
      <c r="B23" s="21">
        <v>6000</v>
      </c>
      <c r="C23" s="22">
        <v>6000</v>
      </c>
      <c r="D23" s="22">
        <v>6000</v>
      </c>
      <c r="E23" s="22">
        <v>6000</v>
      </c>
      <c r="F23" s="22">
        <v>6000</v>
      </c>
      <c r="G23" s="22">
        <v>6000</v>
      </c>
      <c r="H23" s="22">
        <v>6000</v>
      </c>
      <c r="I23" s="22">
        <v>6000</v>
      </c>
      <c r="J23" s="22">
        <v>7000</v>
      </c>
      <c r="K23" s="22">
        <v>7000</v>
      </c>
      <c r="L23" s="22">
        <v>6000</v>
      </c>
      <c r="M23" s="22">
        <v>6000</v>
      </c>
      <c r="N23" s="58">
        <f t="shared" ref="N23:N24" si="15">SUM(B23:M23)</f>
        <v>74000</v>
      </c>
      <c r="O23" s="21">
        <v>6000</v>
      </c>
      <c r="P23" s="22">
        <v>6000</v>
      </c>
      <c r="Q23" s="22">
        <v>6000</v>
      </c>
      <c r="R23" s="22">
        <v>6000</v>
      </c>
      <c r="S23" s="22">
        <v>6000</v>
      </c>
      <c r="T23" s="22">
        <v>6000</v>
      </c>
      <c r="U23" s="22">
        <v>6000</v>
      </c>
      <c r="V23" s="22">
        <v>6000</v>
      </c>
      <c r="W23" s="22">
        <v>7000</v>
      </c>
      <c r="X23" s="22">
        <v>7000</v>
      </c>
      <c r="Y23" s="22">
        <v>6000</v>
      </c>
      <c r="Z23" s="22">
        <v>6000</v>
      </c>
      <c r="AA23" s="73">
        <f t="shared" ref="AA23:AA24" si="16">SUM(O23:Z23)</f>
        <v>74000</v>
      </c>
      <c r="AB23" s="22">
        <v>6000</v>
      </c>
      <c r="AC23" s="22">
        <v>6000</v>
      </c>
      <c r="AD23" s="22">
        <v>6000</v>
      </c>
      <c r="AE23" s="22">
        <v>6000</v>
      </c>
      <c r="AF23" s="22">
        <v>6000</v>
      </c>
      <c r="AG23" s="22">
        <v>6000</v>
      </c>
      <c r="AH23" s="22">
        <v>6000</v>
      </c>
      <c r="AI23" s="22">
        <v>6000</v>
      </c>
      <c r="AJ23" s="22">
        <v>7000</v>
      </c>
      <c r="AK23" s="22">
        <v>7000</v>
      </c>
      <c r="AL23" s="22">
        <v>6000</v>
      </c>
      <c r="AM23" s="22">
        <v>6000</v>
      </c>
      <c r="AN23" s="70">
        <f t="shared" ref="AN23:AN24" si="17">SUM(AB23:AM23)</f>
        <v>74000</v>
      </c>
    </row>
    <row r="24" spans="1:128" ht="13.9" thickBot="1">
      <c r="A24" s="7" t="s">
        <v>35</v>
      </c>
      <c r="B24" s="23">
        <v>4000</v>
      </c>
      <c r="C24" s="24">
        <v>4500</v>
      </c>
      <c r="D24" s="24">
        <v>4800</v>
      </c>
      <c r="E24" s="24">
        <v>3900</v>
      </c>
      <c r="F24" s="24">
        <v>6000</v>
      </c>
      <c r="G24" s="24">
        <v>5000</v>
      </c>
      <c r="H24" s="24">
        <v>2000</v>
      </c>
      <c r="I24" s="24">
        <v>5500</v>
      </c>
      <c r="J24" s="24">
        <v>6000</v>
      </c>
      <c r="K24" s="24">
        <v>6500</v>
      </c>
      <c r="L24" s="24">
        <v>4000</v>
      </c>
      <c r="M24" s="24">
        <v>3500</v>
      </c>
      <c r="N24" s="59">
        <f t="shared" si="15"/>
        <v>55700</v>
      </c>
      <c r="O24" s="23">
        <v>4000</v>
      </c>
      <c r="P24" s="24">
        <v>4500</v>
      </c>
      <c r="Q24" s="24">
        <v>4800</v>
      </c>
      <c r="R24" s="24">
        <v>3900</v>
      </c>
      <c r="S24" s="24">
        <v>6000</v>
      </c>
      <c r="T24" s="24">
        <v>5000</v>
      </c>
      <c r="U24" s="24">
        <v>2000</v>
      </c>
      <c r="V24" s="24">
        <v>5500</v>
      </c>
      <c r="W24" s="24">
        <v>6000</v>
      </c>
      <c r="X24" s="24">
        <v>6500</v>
      </c>
      <c r="Y24" s="24">
        <v>4000</v>
      </c>
      <c r="Z24" s="24">
        <v>3500</v>
      </c>
      <c r="AA24" s="74">
        <f t="shared" si="16"/>
        <v>55700</v>
      </c>
      <c r="AB24" s="24">
        <v>4000</v>
      </c>
      <c r="AC24" s="24">
        <v>4500</v>
      </c>
      <c r="AD24" s="24">
        <v>4800</v>
      </c>
      <c r="AE24" s="24">
        <v>3900</v>
      </c>
      <c r="AF24" s="24">
        <v>6000</v>
      </c>
      <c r="AG24" s="24">
        <v>5000</v>
      </c>
      <c r="AH24" s="24">
        <v>2000</v>
      </c>
      <c r="AI24" s="24">
        <v>5500</v>
      </c>
      <c r="AJ24" s="24">
        <v>6000</v>
      </c>
      <c r="AK24" s="24">
        <v>6500</v>
      </c>
      <c r="AL24" s="24">
        <v>4000</v>
      </c>
      <c r="AM24" s="24">
        <v>3500</v>
      </c>
      <c r="AN24" s="70">
        <f t="shared" si="17"/>
        <v>55700</v>
      </c>
    </row>
    <row r="25" spans="1:128">
      <c r="A25" s="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56"/>
      <c r="AA25" s="46"/>
      <c r="AN25" s="68"/>
    </row>
    <row r="26" spans="1:128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56"/>
      <c r="AA26" s="46"/>
      <c r="AN26" s="68"/>
    </row>
    <row r="27" spans="1:128" s="27" customFormat="1">
      <c r="A27" s="36" t="s">
        <v>36</v>
      </c>
      <c r="B27" s="37">
        <f t="shared" ref="B27:AN27" si="18">SUM(B20-B22)</f>
        <v>5000</v>
      </c>
      <c r="C27" s="37">
        <f t="shared" si="18"/>
        <v>5500</v>
      </c>
      <c r="D27" s="37">
        <f t="shared" si="18"/>
        <v>6200</v>
      </c>
      <c r="E27" s="37">
        <f t="shared" si="18"/>
        <v>4100</v>
      </c>
      <c r="F27" s="37">
        <f t="shared" si="18"/>
        <v>8000</v>
      </c>
      <c r="G27" s="37">
        <f t="shared" si="18"/>
        <v>7000</v>
      </c>
      <c r="H27" s="37">
        <f t="shared" si="18"/>
        <v>3000</v>
      </c>
      <c r="I27" s="37">
        <f t="shared" si="18"/>
        <v>7500</v>
      </c>
      <c r="J27" s="37">
        <f t="shared" si="18"/>
        <v>7000</v>
      </c>
      <c r="K27" s="37">
        <f t="shared" si="18"/>
        <v>8500</v>
      </c>
      <c r="L27" s="37">
        <f t="shared" si="18"/>
        <v>5000</v>
      </c>
      <c r="M27" s="37">
        <f t="shared" si="18"/>
        <v>3500</v>
      </c>
      <c r="N27" s="55">
        <f t="shared" si="18"/>
        <v>70300</v>
      </c>
      <c r="O27" s="37">
        <f t="shared" si="18"/>
        <v>6500</v>
      </c>
      <c r="P27" s="37">
        <f t="shared" si="18"/>
        <v>7100</v>
      </c>
      <c r="Q27" s="37">
        <f t="shared" si="18"/>
        <v>7900</v>
      </c>
      <c r="R27" s="37">
        <f t="shared" si="18"/>
        <v>5500.0000000000018</v>
      </c>
      <c r="S27" s="37">
        <f t="shared" si="18"/>
        <v>10000</v>
      </c>
      <c r="T27" s="37">
        <f t="shared" si="18"/>
        <v>8800</v>
      </c>
      <c r="U27" s="37">
        <f t="shared" si="18"/>
        <v>4100.0000000000018</v>
      </c>
      <c r="V27" s="37">
        <f t="shared" si="18"/>
        <v>9400</v>
      </c>
      <c r="W27" s="37">
        <f t="shared" si="18"/>
        <v>9000</v>
      </c>
      <c r="X27" s="37">
        <f t="shared" si="18"/>
        <v>10700.000000000004</v>
      </c>
      <c r="Y27" s="37">
        <f t="shared" si="18"/>
        <v>6500</v>
      </c>
      <c r="Z27" s="37">
        <f t="shared" si="18"/>
        <v>4800.0000000000018</v>
      </c>
      <c r="AA27" s="47">
        <f t="shared" si="18"/>
        <v>90300</v>
      </c>
      <c r="AB27" s="37">
        <f t="shared" si="18"/>
        <v>8150</v>
      </c>
      <c r="AC27" s="37">
        <f t="shared" si="18"/>
        <v>8860</v>
      </c>
      <c r="AD27" s="37">
        <f t="shared" si="18"/>
        <v>9770</v>
      </c>
      <c r="AE27" s="37">
        <f t="shared" si="18"/>
        <v>7040.0000000000036</v>
      </c>
      <c r="AF27" s="37">
        <f t="shared" si="18"/>
        <v>12200.000000000004</v>
      </c>
      <c r="AG27" s="37">
        <f t="shared" si="18"/>
        <v>10780</v>
      </c>
      <c r="AH27" s="37">
        <f t="shared" si="18"/>
        <v>5310.0000000000036</v>
      </c>
      <c r="AI27" s="37">
        <f t="shared" si="18"/>
        <v>11490.000000000004</v>
      </c>
      <c r="AJ27" s="37">
        <f t="shared" si="18"/>
        <v>11200.000000000004</v>
      </c>
      <c r="AK27" s="37">
        <f t="shared" si="18"/>
        <v>13120.000000000007</v>
      </c>
      <c r="AL27" s="37">
        <f t="shared" si="18"/>
        <v>8150</v>
      </c>
      <c r="AM27" s="37">
        <f t="shared" si="18"/>
        <v>6230.0000000000036</v>
      </c>
      <c r="AN27" s="69">
        <f t="shared" si="18"/>
        <v>112300</v>
      </c>
    </row>
    <row r="28" spans="1:128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5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48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71"/>
    </row>
    <row r="29" spans="1:128" s="30" customFormat="1">
      <c r="A29" s="30" t="s">
        <v>37</v>
      </c>
      <c r="B29" s="31">
        <f t="shared" ref="B29:AN29" si="19">SUM(B27/B20)</f>
        <v>0.33333333333333331</v>
      </c>
      <c r="C29" s="31">
        <f t="shared" si="19"/>
        <v>0.34375</v>
      </c>
      <c r="D29" s="31">
        <f t="shared" si="19"/>
        <v>0.36470588235294116</v>
      </c>
      <c r="E29" s="31">
        <f t="shared" si="19"/>
        <v>0.29285714285714287</v>
      </c>
      <c r="F29" s="31">
        <f t="shared" si="19"/>
        <v>0.4</v>
      </c>
      <c r="G29" s="31">
        <f t="shared" si="19"/>
        <v>0.3888888888888889</v>
      </c>
      <c r="H29" s="31">
        <f t="shared" si="19"/>
        <v>0.27272727272727271</v>
      </c>
      <c r="I29" s="31">
        <f t="shared" si="19"/>
        <v>0.39473684210526316</v>
      </c>
      <c r="J29" s="31">
        <f t="shared" si="19"/>
        <v>0.35</v>
      </c>
      <c r="K29" s="31">
        <f t="shared" si="19"/>
        <v>0.38636363636363635</v>
      </c>
      <c r="L29" s="31">
        <f t="shared" si="19"/>
        <v>0.33333333333333331</v>
      </c>
      <c r="M29" s="31">
        <f t="shared" si="19"/>
        <v>0.26923076923076922</v>
      </c>
      <c r="N29" s="66">
        <f t="shared" si="19"/>
        <v>0.35149999999999998</v>
      </c>
      <c r="O29" s="31">
        <f t="shared" si="19"/>
        <v>0.39393939393939392</v>
      </c>
      <c r="P29" s="31">
        <f t="shared" si="19"/>
        <v>0.40340909090909088</v>
      </c>
      <c r="Q29" s="31">
        <f t="shared" si="19"/>
        <v>0.42245989304812837</v>
      </c>
      <c r="R29" s="31">
        <f t="shared" si="19"/>
        <v>0.35714285714285721</v>
      </c>
      <c r="S29" s="31">
        <f t="shared" si="19"/>
        <v>0.45454545454545453</v>
      </c>
      <c r="T29" s="31">
        <f t="shared" si="19"/>
        <v>0.44444444444444442</v>
      </c>
      <c r="U29" s="31">
        <f t="shared" si="19"/>
        <v>0.33884297520661166</v>
      </c>
      <c r="V29" s="31">
        <f t="shared" si="19"/>
        <v>0.44976076555023925</v>
      </c>
      <c r="W29" s="31">
        <f t="shared" si="19"/>
        <v>0.40909090909090912</v>
      </c>
      <c r="X29" s="31">
        <f t="shared" si="19"/>
        <v>0.44214876033057859</v>
      </c>
      <c r="Y29" s="31">
        <f t="shared" si="19"/>
        <v>0.39393939393939392</v>
      </c>
      <c r="Z29" s="31">
        <f t="shared" si="19"/>
        <v>0.33566433566433573</v>
      </c>
      <c r="AA29" s="52">
        <f t="shared" si="19"/>
        <v>0.41045454545454546</v>
      </c>
      <c r="AB29" s="31">
        <f t="shared" si="19"/>
        <v>0.44903581267217629</v>
      </c>
      <c r="AC29" s="31">
        <f t="shared" si="19"/>
        <v>0.45764462809917356</v>
      </c>
      <c r="AD29" s="31">
        <f t="shared" si="19"/>
        <v>0.4749635391346621</v>
      </c>
      <c r="AE29" s="31">
        <f t="shared" si="19"/>
        <v>0.41558441558441572</v>
      </c>
      <c r="AF29" s="31">
        <f t="shared" si="19"/>
        <v>0.50413223140495877</v>
      </c>
      <c r="AG29" s="31">
        <f t="shared" si="19"/>
        <v>0.49494949494949497</v>
      </c>
      <c r="AH29" s="31">
        <f t="shared" si="19"/>
        <v>0.39894815927873795</v>
      </c>
      <c r="AI29" s="31">
        <f t="shared" si="19"/>
        <v>0.4997825141365812</v>
      </c>
      <c r="AJ29" s="31">
        <f t="shared" si="19"/>
        <v>0.46280991735537197</v>
      </c>
      <c r="AK29" s="31">
        <f t="shared" si="19"/>
        <v>0.49286250939143517</v>
      </c>
      <c r="AL29" s="31">
        <f t="shared" si="19"/>
        <v>0.44903581267217629</v>
      </c>
      <c r="AM29" s="31">
        <f t="shared" si="19"/>
        <v>0.39605848696757801</v>
      </c>
      <c r="AN29" s="72">
        <f t="shared" si="19"/>
        <v>0.46404958677685948</v>
      </c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</row>
    <row r="30" spans="1:128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5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48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71"/>
    </row>
    <row r="31" spans="1:128" s="32" customFormat="1" ht="13.9" thickBot="1">
      <c r="A31" s="36" t="s">
        <v>38</v>
      </c>
      <c r="B31" s="37">
        <f>SUM(B32:B48)</f>
        <v>2390</v>
      </c>
      <c r="C31" s="37">
        <f t="shared" ref="C31:M31" si="20">SUM(C32:C48)</f>
        <v>2390</v>
      </c>
      <c r="D31" s="37">
        <f t="shared" si="20"/>
        <v>2390</v>
      </c>
      <c r="E31" s="37">
        <f t="shared" si="20"/>
        <v>2390</v>
      </c>
      <c r="F31" s="37">
        <f t="shared" si="20"/>
        <v>2390</v>
      </c>
      <c r="G31" s="37">
        <f t="shared" si="20"/>
        <v>2390</v>
      </c>
      <c r="H31" s="37">
        <f t="shared" si="20"/>
        <v>2390</v>
      </c>
      <c r="I31" s="37">
        <f t="shared" si="20"/>
        <v>2390</v>
      </c>
      <c r="J31" s="37">
        <f t="shared" si="20"/>
        <v>2390</v>
      </c>
      <c r="K31" s="37">
        <f t="shared" si="20"/>
        <v>2390</v>
      </c>
      <c r="L31" s="37">
        <f t="shared" si="20"/>
        <v>2390</v>
      </c>
      <c r="M31" s="37">
        <f t="shared" si="20"/>
        <v>2390</v>
      </c>
      <c r="N31" s="55">
        <f t="shared" ref="N31:N52" si="21">SUM(B31:M31)</f>
        <v>28680</v>
      </c>
      <c r="O31" s="37">
        <f>SUM(O32:O48)</f>
        <v>2390</v>
      </c>
      <c r="P31" s="37">
        <f t="shared" ref="P31:Z31" si="22">SUM(P32:P48)</f>
        <v>2390</v>
      </c>
      <c r="Q31" s="37">
        <f t="shared" si="22"/>
        <v>2390</v>
      </c>
      <c r="R31" s="37">
        <f t="shared" si="22"/>
        <v>2390</v>
      </c>
      <c r="S31" s="37">
        <f t="shared" si="22"/>
        <v>2390</v>
      </c>
      <c r="T31" s="37">
        <f t="shared" si="22"/>
        <v>2390</v>
      </c>
      <c r="U31" s="37">
        <f t="shared" si="22"/>
        <v>2390</v>
      </c>
      <c r="V31" s="37">
        <f t="shared" si="22"/>
        <v>2390</v>
      </c>
      <c r="W31" s="37">
        <f t="shared" si="22"/>
        <v>2390</v>
      </c>
      <c r="X31" s="37">
        <f t="shared" si="22"/>
        <v>2390</v>
      </c>
      <c r="Y31" s="37">
        <f t="shared" si="22"/>
        <v>2390</v>
      </c>
      <c r="Z31" s="37">
        <f t="shared" si="22"/>
        <v>2390</v>
      </c>
      <c r="AA31" s="47">
        <f t="shared" ref="AA31:AA48" si="23">SUM(O31:Z31)</f>
        <v>28680</v>
      </c>
      <c r="AB31" s="37">
        <f>SUM(AB32:AB48)</f>
        <v>2390</v>
      </c>
      <c r="AC31" s="37">
        <f t="shared" ref="AC31:AM31" si="24">SUM(AC32:AC48)</f>
        <v>2390</v>
      </c>
      <c r="AD31" s="37">
        <f t="shared" si="24"/>
        <v>2390</v>
      </c>
      <c r="AE31" s="37">
        <f t="shared" si="24"/>
        <v>2390</v>
      </c>
      <c r="AF31" s="37">
        <f t="shared" si="24"/>
        <v>2390</v>
      </c>
      <c r="AG31" s="37">
        <f t="shared" si="24"/>
        <v>2390</v>
      </c>
      <c r="AH31" s="37">
        <f t="shared" si="24"/>
        <v>2390</v>
      </c>
      <c r="AI31" s="37">
        <f t="shared" si="24"/>
        <v>2390</v>
      </c>
      <c r="AJ31" s="37">
        <f t="shared" si="24"/>
        <v>2390</v>
      </c>
      <c r="AK31" s="37">
        <f t="shared" si="24"/>
        <v>2390</v>
      </c>
      <c r="AL31" s="37">
        <f t="shared" si="24"/>
        <v>2390</v>
      </c>
      <c r="AM31" s="37">
        <f t="shared" si="24"/>
        <v>2390</v>
      </c>
      <c r="AN31" s="69">
        <f t="shared" ref="AN31:AN48" si="25">SUM(AB31:AM31)</f>
        <v>28680</v>
      </c>
    </row>
    <row r="32" spans="1:128">
      <c r="A32" s="7" t="s">
        <v>39</v>
      </c>
      <c r="B32" s="21">
        <v>700</v>
      </c>
      <c r="C32" s="22">
        <v>700</v>
      </c>
      <c r="D32" s="22">
        <v>700</v>
      </c>
      <c r="E32" s="22">
        <v>700</v>
      </c>
      <c r="F32" s="22">
        <v>700</v>
      </c>
      <c r="G32" s="22">
        <v>700</v>
      </c>
      <c r="H32" s="22">
        <v>700</v>
      </c>
      <c r="I32" s="22">
        <v>700</v>
      </c>
      <c r="J32" s="22">
        <v>700</v>
      </c>
      <c r="K32" s="22">
        <v>700</v>
      </c>
      <c r="L32" s="22">
        <v>700</v>
      </c>
      <c r="M32" s="22">
        <v>700</v>
      </c>
      <c r="N32" s="60">
        <f t="shared" si="21"/>
        <v>8400</v>
      </c>
      <c r="O32" s="21">
        <v>700</v>
      </c>
      <c r="P32" s="22">
        <v>700</v>
      </c>
      <c r="Q32" s="22">
        <v>700</v>
      </c>
      <c r="R32" s="22">
        <v>700</v>
      </c>
      <c r="S32" s="22">
        <v>700</v>
      </c>
      <c r="T32" s="22">
        <v>700</v>
      </c>
      <c r="U32" s="22">
        <v>700</v>
      </c>
      <c r="V32" s="22">
        <v>700</v>
      </c>
      <c r="W32" s="22">
        <v>700</v>
      </c>
      <c r="X32" s="22">
        <v>700</v>
      </c>
      <c r="Y32" s="22">
        <v>700</v>
      </c>
      <c r="Z32" s="22">
        <v>700</v>
      </c>
      <c r="AA32" s="49">
        <f t="shared" si="23"/>
        <v>8400</v>
      </c>
      <c r="AB32" s="22">
        <v>700</v>
      </c>
      <c r="AC32" s="22">
        <v>700</v>
      </c>
      <c r="AD32" s="22">
        <v>700</v>
      </c>
      <c r="AE32" s="22">
        <v>700</v>
      </c>
      <c r="AF32" s="22">
        <v>700</v>
      </c>
      <c r="AG32" s="22">
        <v>700</v>
      </c>
      <c r="AH32" s="22">
        <v>700</v>
      </c>
      <c r="AI32" s="22">
        <v>700</v>
      </c>
      <c r="AJ32" s="22">
        <v>700</v>
      </c>
      <c r="AK32" s="22">
        <v>700</v>
      </c>
      <c r="AL32" s="22">
        <v>700</v>
      </c>
      <c r="AM32" s="22">
        <v>700</v>
      </c>
      <c r="AN32" s="71">
        <f t="shared" si="25"/>
        <v>8400</v>
      </c>
    </row>
    <row r="33" spans="1:40">
      <c r="A33" s="7" t="s">
        <v>40</v>
      </c>
      <c r="B33" s="33">
        <v>500</v>
      </c>
      <c r="C33" s="16">
        <v>500</v>
      </c>
      <c r="D33" s="16">
        <v>500</v>
      </c>
      <c r="E33" s="16">
        <v>500</v>
      </c>
      <c r="F33" s="16">
        <v>500</v>
      </c>
      <c r="G33" s="16">
        <v>500</v>
      </c>
      <c r="H33" s="16">
        <v>500</v>
      </c>
      <c r="I33" s="16">
        <v>500</v>
      </c>
      <c r="J33" s="16">
        <v>500</v>
      </c>
      <c r="K33" s="16">
        <v>500</v>
      </c>
      <c r="L33" s="16">
        <v>500</v>
      </c>
      <c r="M33" s="16">
        <v>500</v>
      </c>
      <c r="N33" s="61">
        <f t="shared" si="21"/>
        <v>6000</v>
      </c>
      <c r="O33" s="33">
        <v>500</v>
      </c>
      <c r="P33" s="16">
        <v>500</v>
      </c>
      <c r="Q33" s="16">
        <v>500</v>
      </c>
      <c r="R33" s="16">
        <v>500</v>
      </c>
      <c r="S33" s="16">
        <v>500</v>
      </c>
      <c r="T33" s="16">
        <v>500</v>
      </c>
      <c r="U33" s="16">
        <v>500</v>
      </c>
      <c r="V33" s="16">
        <v>500</v>
      </c>
      <c r="W33" s="16">
        <v>500</v>
      </c>
      <c r="X33" s="16">
        <v>500</v>
      </c>
      <c r="Y33" s="16">
        <v>500</v>
      </c>
      <c r="Z33" s="16">
        <v>500</v>
      </c>
      <c r="AA33" s="48">
        <f t="shared" si="23"/>
        <v>6000</v>
      </c>
      <c r="AB33" s="16">
        <v>500</v>
      </c>
      <c r="AC33" s="16">
        <v>500</v>
      </c>
      <c r="AD33" s="16">
        <v>500</v>
      </c>
      <c r="AE33" s="16">
        <v>500</v>
      </c>
      <c r="AF33" s="16">
        <v>500</v>
      </c>
      <c r="AG33" s="16">
        <v>500</v>
      </c>
      <c r="AH33" s="16">
        <v>500</v>
      </c>
      <c r="AI33" s="16">
        <v>500</v>
      </c>
      <c r="AJ33" s="16">
        <v>500</v>
      </c>
      <c r="AK33" s="16">
        <v>500</v>
      </c>
      <c r="AL33" s="16">
        <v>500</v>
      </c>
      <c r="AM33" s="16">
        <v>500</v>
      </c>
      <c r="AN33" s="71">
        <f t="shared" si="25"/>
        <v>6000</v>
      </c>
    </row>
    <row r="34" spans="1:40">
      <c r="A34" s="7" t="s">
        <v>41</v>
      </c>
      <c r="B34" s="33">
        <v>60</v>
      </c>
      <c r="C34" s="16">
        <v>60</v>
      </c>
      <c r="D34" s="16">
        <v>60</v>
      </c>
      <c r="E34" s="16">
        <v>60</v>
      </c>
      <c r="F34" s="16">
        <v>60</v>
      </c>
      <c r="G34" s="16">
        <v>60</v>
      </c>
      <c r="H34" s="16">
        <v>60</v>
      </c>
      <c r="I34" s="16">
        <v>60</v>
      </c>
      <c r="J34" s="16">
        <v>60</v>
      </c>
      <c r="K34" s="16">
        <v>60</v>
      </c>
      <c r="L34" s="16">
        <v>60</v>
      </c>
      <c r="M34" s="16">
        <v>60</v>
      </c>
      <c r="N34" s="61">
        <f t="shared" si="21"/>
        <v>720</v>
      </c>
      <c r="O34" s="33">
        <v>60</v>
      </c>
      <c r="P34" s="16">
        <v>60</v>
      </c>
      <c r="Q34" s="16">
        <v>60</v>
      </c>
      <c r="R34" s="16">
        <v>60</v>
      </c>
      <c r="S34" s="16">
        <v>60</v>
      </c>
      <c r="T34" s="16">
        <v>60</v>
      </c>
      <c r="U34" s="16">
        <v>60</v>
      </c>
      <c r="V34" s="16">
        <v>60</v>
      </c>
      <c r="W34" s="16">
        <v>60</v>
      </c>
      <c r="X34" s="16">
        <v>60</v>
      </c>
      <c r="Y34" s="16">
        <v>60</v>
      </c>
      <c r="Z34" s="16">
        <v>60</v>
      </c>
      <c r="AA34" s="48">
        <f t="shared" si="23"/>
        <v>720</v>
      </c>
      <c r="AB34" s="16">
        <v>60</v>
      </c>
      <c r="AC34" s="16">
        <v>60</v>
      </c>
      <c r="AD34" s="16">
        <v>60</v>
      </c>
      <c r="AE34" s="16">
        <v>60</v>
      </c>
      <c r="AF34" s="16">
        <v>60</v>
      </c>
      <c r="AG34" s="16">
        <v>60</v>
      </c>
      <c r="AH34" s="16">
        <v>60</v>
      </c>
      <c r="AI34" s="16">
        <v>60</v>
      </c>
      <c r="AJ34" s="16">
        <v>60</v>
      </c>
      <c r="AK34" s="16">
        <v>60</v>
      </c>
      <c r="AL34" s="16">
        <v>60</v>
      </c>
      <c r="AM34" s="16">
        <v>60</v>
      </c>
      <c r="AN34" s="71">
        <f t="shared" si="25"/>
        <v>720</v>
      </c>
    </row>
    <row r="35" spans="1:40">
      <c r="A35" s="7" t="s">
        <v>42</v>
      </c>
      <c r="B35" s="33">
        <v>20</v>
      </c>
      <c r="C35" s="16">
        <v>20</v>
      </c>
      <c r="D35" s="16">
        <v>20</v>
      </c>
      <c r="E35" s="16">
        <v>20</v>
      </c>
      <c r="F35" s="16">
        <v>20</v>
      </c>
      <c r="G35" s="16">
        <v>20</v>
      </c>
      <c r="H35" s="16">
        <v>20</v>
      </c>
      <c r="I35" s="16">
        <v>20</v>
      </c>
      <c r="J35" s="16">
        <v>20</v>
      </c>
      <c r="K35" s="16">
        <v>20</v>
      </c>
      <c r="L35" s="16">
        <v>20</v>
      </c>
      <c r="M35" s="16">
        <v>20</v>
      </c>
      <c r="N35" s="61">
        <f t="shared" si="21"/>
        <v>240</v>
      </c>
      <c r="O35" s="33">
        <v>20</v>
      </c>
      <c r="P35" s="16">
        <v>20</v>
      </c>
      <c r="Q35" s="16">
        <v>20</v>
      </c>
      <c r="R35" s="16">
        <v>20</v>
      </c>
      <c r="S35" s="16">
        <v>20</v>
      </c>
      <c r="T35" s="16">
        <v>20</v>
      </c>
      <c r="U35" s="16">
        <v>20</v>
      </c>
      <c r="V35" s="16">
        <v>20</v>
      </c>
      <c r="W35" s="16">
        <v>20</v>
      </c>
      <c r="X35" s="16">
        <v>20</v>
      </c>
      <c r="Y35" s="16">
        <v>20</v>
      </c>
      <c r="Z35" s="16">
        <v>20</v>
      </c>
      <c r="AA35" s="48">
        <f t="shared" si="23"/>
        <v>240</v>
      </c>
      <c r="AB35" s="16">
        <v>20</v>
      </c>
      <c r="AC35" s="16">
        <v>20</v>
      </c>
      <c r="AD35" s="16">
        <v>20</v>
      </c>
      <c r="AE35" s="16">
        <v>20</v>
      </c>
      <c r="AF35" s="16">
        <v>20</v>
      </c>
      <c r="AG35" s="16">
        <v>20</v>
      </c>
      <c r="AH35" s="16">
        <v>20</v>
      </c>
      <c r="AI35" s="16">
        <v>20</v>
      </c>
      <c r="AJ35" s="16">
        <v>20</v>
      </c>
      <c r="AK35" s="16">
        <v>20</v>
      </c>
      <c r="AL35" s="16">
        <v>20</v>
      </c>
      <c r="AM35" s="16">
        <v>20</v>
      </c>
      <c r="AN35" s="71">
        <f t="shared" si="25"/>
        <v>240</v>
      </c>
    </row>
    <row r="36" spans="1:40">
      <c r="A36" s="7" t="s">
        <v>43</v>
      </c>
      <c r="B36" s="33">
        <v>30</v>
      </c>
      <c r="C36" s="16">
        <v>30</v>
      </c>
      <c r="D36" s="16">
        <v>30</v>
      </c>
      <c r="E36" s="16">
        <v>30</v>
      </c>
      <c r="F36" s="16">
        <v>30</v>
      </c>
      <c r="G36" s="16">
        <v>30</v>
      </c>
      <c r="H36" s="16">
        <v>30</v>
      </c>
      <c r="I36" s="16">
        <v>30</v>
      </c>
      <c r="J36" s="16">
        <v>30</v>
      </c>
      <c r="K36" s="16">
        <v>30</v>
      </c>
      <c r="L36" s="16">
        <v>30</v>
      </c>
      <c r="M36" s="16">
        <v>30</v>
      </c>
      <c r="N36" s="61">
        <f t="shared" si="21"/>
        <v>360</v>
      </c>
      <c r="O36" s="33">
        <v>30</v>
      </c>
      <c r="P36" s="16">
        <v>30</v>
      </c>
      <c r="Q36" s="16">
        <v>30</v>
      </c>
      <c r="R36" s="16">
        <v>30</v>
      </c>
      <c r="S36" s="16">
        <v>30</v>
      </c>
      <c r="T36" s="16">
        <v>30</v>
      </c>
      <c r="U36" s="16">
        <v>30</v>
      </c>
      <c r="V36" s="16">
        <v>30</v>
      </c>
      <c r="W36" s="16">
        <v>30</v>
      </c>
      <c r="X36" s="16">
        <v>30</v>
      </c>
      <c r="Y36" s="16">
        <v>30</v>
      </c>
      <c r="Z36" s="16">
        <v>30</v>
      </c>
      <c r="AA36" s="48">
        <f t="shared" si="23"/>
        <v>360</v>
      </c>
      <c r="AB36" s="16">
        <v>30</v>
      </c>
      <c r="AC36" s="16">
        <v>30</v>
      </c>
      <c r="AD36" s="16">
        <v>30</v>
      </c>
      <c r="AE36" s="16">
        <v>30</v>
      </c>
      <c r="AF36" s="16">
        <v>30</v>
      </c>
      <c r="AG36" s="16">
        <v>30</v>
      </c>
      <c r="AH36" s="16">
        <v>30</v>
      </c>
      <c r="AI36" s="16">
        <v>30</v>
      </c>
      <c r="AJ36" s="16">
        <v>30</v>
      </c>
      <c r="AK36" s="16">
        <v>30</v>
      </c>
      <c r="AL36" s="16">
        <v>30</v>
      </c>
      <c r="AM36" s="16">
        <v>30</v>
      </c>
      <c r="AN36" s="71">
        <f t="shared" si="25"/>
        <v>360</v>
      </c>
    </row>
    <row r="37" spans="1:40">
      <c r="A37" s="7" t="s">
        <v>44</v>
      </c>
      <c r="B37" s="33">
        <v>30</v>
      </c>
      <c r="C37" s="16">
        <v>30</v>
      </c>
      <c r="D37" s="16">
        <v>30</v>
      </c>
      <c r="E37" s="16">
        <v>30</v>
      </c>
      <c r="F37" s="16">
        <v>30</v>
      </c>
      <c r="G37" s="16">
        <v>30</v>
      </c>
      <c r="H37" s="16">
        <v>30</v>
      </c>
      <c r="I37" s="16">
        <v>30</v>
      </c>
      <c r="J37" s="16">
        <v>30</v>
      </c>
      <c r="K37" s="16">
        <v>30</v>
      </c>
      <c r="L37" s="16">
        <v>30</v>
      </c>
      <c r="M37" s="16">
        <v>30</v>
      </c>
      <c r="N37" s="61">
        <f t="shared" si="21"/>
        <v>360</v>
      </c>
      <c r="O37" s="33">
        <v>30</v>
      </c>
      <c r="P37" s="16">
        <v>30</v>
      </c>
      <c r="Q37" s="16">
        <v>30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48">
        <f t="shared" si="23"/>
        <v>360</v>
      </c>
      <c r="AB37" s="16">
        <v>30</v>
      </c>
      <c r="AC37" s="16">
        <v>30</v>
      </c>
      <c r="AD37" s="16">
        <v>30</v>
      </c>
      <c r="AE37" s="16">
        <v>30</v>
      </c>
      <c r="AF37" s="16">
        <v>30</v>
      </c>
      <c r="AG37" s="16">
        <v>30</v>
      </c>
      <c r="AH37" s="16">
        <v>30</v>
      </c>
      <c r="AI37" s="16">
        <v>30</v>
      </c>
      <c r="AJ37" s="16">
        <v>30</v>
      </c>
      <c r="AK37" s="16">
        <v>30</v>
      </c>
      <c r="AL37" s="16">
        <v>30</v>
      </c>
      <c r="AM37" s="16">
        <v>30</v>
      </c>
      <c r="AN37" s="71">
        <f t="shared" si="25"/>
        <v>360</v>
      </c>
    </row>
    <row r="38" spans="1:40">
      <c r="A38" s="7" t="s">
        <v>45</v>
      </c>
      <c r="B38" s="33">
        <v>25</v>
      </c>
      <c r="C38" s="16">
        <v>25</v>
      </c>
      <c r="D38" s="16">
        <v>25</v>
      </c>
      <c r="E38" s="16">
        <v>25</v>
      </c>
      <c r="F38" s="16">
        <v>25</v>
      </c>
      <c r="G38" s="16">
        <v>25</v>
      </c>
      <c r="H38" s="16">
        <v>25</v>
      </c>
      <c r="I38" s="16">
        <v>25</v>
      </c>
      <c r="J38" s="16">
        <v>25</v>
      </c>
      <c r="K38" s="16">
        <v>25</v>
      </c>
      <c r="L38" s="16">
        <v>25</v>
      </c>
      <c r="M38" s="16">
        <v>25</v>
      </c>
      <c r="N38" s="61">
        <f t="shared" si="21"/>
        <v>300</v>
      </c>
      <c r="O38" s="33">
        <v>25</v>
      </c>
      <c r="P38" s="16">
        <v>25</v>
      </c>
      <c r="Q38" s="16">
        <v>25</v>
      </c>
      <c r="R38" s="16">
        <v>25</v>
      </c>
      <c r="S38" s="16">
        <v>25</v>
      </c>
      <c r="T38" s="16">
        <v>25</v>
      </c>
      <c r="U38" s="16">
        <v>25</v>
      </c>
      <c r="V38" s="16">
        <v>25</v>
      </c>
      <c r="W38" s="16">
        <v>25</v>
      </c>
      <c r="X38" s="16">
        <v>25</v>
      </c>
      <c r="Y38" s="16">
        <v>25</v>
      </c>
      <c r="Z38" s="16">
        <v>25</v>
      </c>
      <c r="AA38" s="48">
        <f t="shared" si="23"/>
        <v>300</v>
      </c>
      <c r="AB38" s="16">
        <v>25</v>
      </c>
      <c r="AC38" s="16">
        <v>25</v>
      </c>
      <c r="AD38" s="16">
        <v>25</v>
      </c>
      <c r="AE38" s="16">
        <v>25</v>
      </c>
      <c r="AF38" s="16">
        <v>25</v>
      </c>
      <c r="AG38" s="16">
        <v>25</v>
      </c>
      <c r="AH38" s="16">
        <v>25</v>
      </c>
      <c r="AI38" s="16">
        <v>25</v>
      </c>
      <c r="AJ38" s="16">
        <v>25</v>
      </c>
      <c r="AK38" s="16">
        <v>25</v>
      </c>
      <c r="AL38" s="16">
        <v>25</v>
      </c>
      <c r="AM38" s="16">
        <v>25</v>
      </c>
      <c r="AN38" s="71">
        <f t="shared" si="25"/>
        <v>300</v>
      </c>
    </row>
    <row r="39" spans="1:40">
      <c r="A39" s="7" t="s">
        <v>46</v>
      </c>
      <c r="B39" s="33">
        <v>10</v>
      </c>
      <c r="C39" s="16">
        <v>10</v>
      </c>
      <c r="D39" s="16">
        <v>10</v>
      </c>
      <c r="E39" s="16">
        <v>10</v>
      </c>
      <c r="F39" s="16">
        <v>10</v>
      </c>
      <c r="G39" s="16">
        <v>10</v>
      </c>
      <c r="H39" s="16">
        <v>10</v>
      </c>
      <c r="I39" s="16">
        <v>10</v>
      </c>
      <c r="J39" s="16">
        <v>10</v>
      </c>
      <c r="K39" s="16">
        <v>10</v>
      </c>
      <c r="L39" s="16">
        <v>10</v>
      </c>
      <c r="M39" s="16">
        <v>10</v>
      </c>
      <c r="N39" s="61">
        <f t="shared" si="21"/>
        <v>120</v>
      </c>
      <c r="O39" s="33">
        <v>10</v>
      </c>
      <c r="P39" s="16">
        <v>10</v>
      </c>
      <c r="Q39" s="16">
        <v>10</v>
      </c>
      <c r="R39" s="16">
        <v>10</v>
      </c>
      <c r="S39" s="16">
        <v>10</v>
      </c>
      <c r="T39" s="16">
        <v>10</v>
      </c>
      <c r="U39" s="16">
        <v>10</v>
      </c>
      <c r="V39" s="16">
        <v>10</v>
      </c>
      <c r="W39" s="16">
        <v>10</v>
      </c>
      <c r="X39" s="16">
        <v>10</v>
      </c>
      <c r="Y39" s="16">
        <v>10</v>
      </c>
      <c r="Z39" s="16">
        <v>10</v>
      </c>
      <c r="AA39" s="48">
        <f t="shared" si="23"/>
        <v>120</v>
      </c>
      <c r="AB39" s="16">
        <v>10</v>
      </c>
      <c r="AC39" s="16">
        <v>10</v>
      </c>
      <c r="AD39" s="16">
        <v>10</v>
      </c>
      <c r="AE39" s="16">
        <v>10</v>
      </c>
      <c r="AF39" s="16">
        <v>10</v>
      </c>
      <c r="AG39" s="16">
        <v>10</v>
      </c>
      <c r="AH39" s="16">
        <v>10</v>
      </c>
      <c r="AI39" s="16">
        <v>10</v>
      </c>
      <c r="AJ39" s="16">
        <v>10</v>
      </c>
      <c r="AK39" s="16">
        <v>10</v>
      </c>
      <c r="AL39" s="16">
        <v>10</v>
      </c>
      <c r="AM39" s="16">
        <v>10</v>
      </c>
      <c r="AN39" s="71">
        <f t="shared" si="25"/>
        <v>120</v>
      </c>
    </row>
    <row r="40" spans="1:40">
      <c r="A40" s="7" t="s">
        <v>47</v>
      </c>
      <c r="B40" s="33">
        <v>700</v>
      </c>
      <c r="C40" s="16">
        <v>700</v>
      </c>
      <c r="D40" s="16">
        <v>700</v>
      </c>
      <c r="E40" s="16">
        <v>700</v>
      </c>
      <c r="F40" s="16">
        <v>700</v>
      </c>
      <c r="G40" s="16">
        <v>700</v>
      </c>
      <c r="H40" s="16">
        <v>700</v>
      </c>
      <c r="I40" s="16">
        <v>700</v>
      </c>
      <c r="J40" s="16">
        <v>700</v>
      </c>
      <c r="K40" s="16">
        <v>700</v>
      </c>
      <c r="L40" s="16">
        <v>700</v>
      </c>
      <c r="M40" s="16">
        <v>700</v>
      </c>
      <c r="N40" s="61">
        <f t="shared" si="21"/>
        <v>8400</v>
      </c>
      <c r="O40" s="33">
        <v>700</v>
      </c>
      <c r="P40" s="16">
        <v>700</v>
      </c>
      <c r="Q40" s="16">
        <v>700</v>
      </c>
      <c r="R40" s="16">
        <v>700</v>
      </c>
      <c r="S40" s="16">
        <v>700</v>
      </c>
      <c r="T40" s="16">
        <v>700</v>
      </c>
      <c r="U40" s="16">
        <v>700</v>
      </c>
      <c r="V40" s="16">
        <v>700</v>
      </c>
      <c r="W40" s="16">
        <v>700</v>
      </c>
      <c r="X40" s="16">
        <v>700</v>
      </c>
      <c r="Y40" s="16">
        <v>700</v>
      </c>
      <c r="Z40" s="16">
        <v>700</v>
      </c>
      <c r="AA40" s="48">
        <f t="shared" si="23"/>
        <v>8400</v>
      </c>
      <c r="AB40" s="16">
        <v>700</v>
      </c>
      <c r="AC40" s="16">
        <v>700</v>
      </c>
      <c r="AD40" s="16">
        <v>700</v>
      </c>
      <c r="AE40" s="16">
        <v>700</v>
      </c>
      <c r="AF40" s="16">
        <v>700</v>
      </c>
      <c r="AG40" s="16">
        <v>700</v>
      </c>
      <c r="AH40" s="16">
        <v>700</v>
      </c>
      <c r="AI40" s="16">
        <v>700</v>
      </c>
      <c r="AJ40" s="16">
        <v>700</v>
      </c>
      <c r="AK40" s="16">
        <v>700</v>
      </c>
      <c r="AL40" s="16">
        <v>700</v>
      </c>
      <c r="AM40" s="16">
        <v>700</v>
      </c>
      <c r="AN40" s="71">
        <f t="shared" si="25"/>
        <v>8400</v>
      </c>
    </row>
    <row r="41" spans="1:40" s="11" customFormat="1">
      <c r="A41" s="11" t="s">
        <v>48</v>
      </c>
      <c r="B41" s="34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61">
        <f t="shared" si="21"/>
        <v>0</v>
      </c>
      <c r="O41" s="34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48">
        <f t="shared" si="23"/>
        <v>0</v>
      </c>
      <c r="AB41" s="35">
        <v>0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71">
        <f t="shared" si="25"/>
        <v>0</v>
      </c>
    </row>
    <row r="42" spans="1:40">
      <c r="A42" s="7" t="s">
        <v>49</v>
      </c>
      <c r="B42" s="33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61">
        <f t="shared" si="21"/>
        <v>1200</v>
      </c>
      <c r="O42" s="33">
        <v>100</v>
      </c>
      <c r="P42" s="16">
        <v>100</v>
      </c>
      <c r="Q42" s="16">
        <v>100</v>
      </c>
      <c r="R42" s="16">
        <v>100</v>
      </c>
      <c r="S42" s="16">
        <v>100</v>
      </c>
      <c r="T42" s="16">
        <v>100</v>
      </c>
      <c r="U42" s="16">
        <v>100</v>
      </c>
      <c r="V42" s="16">
        <v>100</v>
      </c>
      <c r="W42" s="16">
        <v>100</v>
      </c>
      <c r="X42" s="16">
        <v>100</v>
      </c>
      <c r="Y42" s="16">
        <v>100</v>
      </c>
      <c r="Z42" s="16">
        <v>100</v>
      </c>
      <c r="AA42" s="48">
        <f t="shared" si="23"/>
        <v>1200</v>
      </c>
      <c r="AB42" s="16">
        <v>100</v>
      </c>
      <c r="AC42" s="16">
        <v>100</v>
      </c>
      <c r="AD42" s="16">
        <v>100</v>
      </c>
      <c r="AE42" s="16">
        <v>100</v>
      </c>
      <c r="AF42" s="16">
        <v>100</v>
      </c>
      <c r="AG42" s="16">
        <v>100</v>
      </c>
      <c r="AH42" s="16">
        <v>100</v>
      </c>
      <c r="AI42" s="16">
        <v>100</v>
      </c>
      <c r="AJ42" s="16">
        <v>100</v>
      </c>
      <c r="AK42" s="16">
        <v>100</v>
      </c>
      <c r="AL42" s="16">
        <v>100</v>
      </c>
      <c r="AM42" s="16">
        <v>100</v>
      </c>
      <c r="AN42" s="71">
        <f t="shared" si="25"/>
        <v>1200</v>
      </c>
    </row>
    <row r="43" spans="1:40">
      <c r="A43" s="7" t="s">
        <v>50</v>
      </c>
      <c r="B43" s="33">
        <v>5</v>
      </c>
      <c r="C43" s="16">
        <v>5</v>
      </c>
      <c r="D43" s="16">
        <v>5</v>
      </c>
      <c r="E43" s="16">
        <v>5</v>
      </c>
      <c r="F43" s="16">
        <v>5</v>
      </c>
      <c r="G43" s="16">
        <v>5</v>
      </c>
      <c r="H43" s="16">
        <v>5</v>
      </c>
      <c r="I43" s="16">
        <v>5</v>
      </c>
      <c r="J43" s="16">
        <v>5</v>
      </c>
      <c r="K43" s="16">
        <v>5</v>
      </c>
      <c r="L43" s="16">
        <v>5</v>
      </c>
      <c r="M43" s="16">
        <v>5</v>
      </c>
      <c r="N43" s="61">
        <f t="shared" si="21"/>
        <v>60</v>
      </c>
      <c r="O43" s="33">
        <v>5</v>
      </c>
      <c r="P43" s="16">
        <v>5</v>
      </c>
      <c r="Q43" s="16">
        <v>5</v>
      </c>
      <c r="R43" s="16">
        <v>5</v>
      </c>
      <c r="S43" s="16">
        <v>5</v>
      </c>
      <c r="T43" s="16">
        <v>5</v>
      </c>
      <c r="U43" s="16">
        <v>5</v>
      </c>
      <c r="V43" s="16">
        <v>5</v>
      </c>
      <c r="W43" s="16">
        <v>5</v>
      </c>
      <c r="X43" s="16">
        <v>5</v>
      </c>
      <c r="Y43" s="16">
        <v>5</v>
      </c>
      <c r="Z43" s="16">
        <v>5</v>
      </c>
      <c r="AA43" s="48">
        <f t="shared" si="23"/>
        <v>60</v>
      </c>
      <c r="AB43" s="16">
        <v>5</v>
      </c>
      <c r="AC43" s="16">
        <v>5</v>
      </c>
      <c r="AD43" s="16">
        <v>5</v>
      </c>
      <c r="AE43" s="16">
        <v>5</v>
      </c>
      <c r="AF43" s="16">
        <v>5</v>
      </c>
      <c r="AG43" s="16">
        <v>5</v>
      </c>
      <c r="AH43" s="16">
        <v>5</v>
      </c>
      <c r="AI43" s="16">
        <v>5</v>
      </c>
      <c r="AJ43" s="16">
        <v>5</v>
      </c>
      <c r="AK43" s="16">
        <v>5</v>
      </c>
      <c r="AL43" s="16">
        <v>5</v>
      </c>
      <c r="AM43" s="16">
        <v>5</v>
      </c>
      <c r="AN43" s="71">
        <f t="shared" si="25"/>
        <v>60</v>
      </c>
    </row>
    <row r="44" spans="1:40">
      <c r="A44" s="7" t="s">
        <v>51</v>
      </c>
      <c r="B44" s="33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61">
        <f t="shared" si="21"/>
        <v>0</v>
      </c>
      <c r="O44" s="33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48">
        <f t="shared" si="23"/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71">
        <f t="shared" si="25"/>
        <v>0</v>
      </c>
    </row>
    <row r="45" spans="1:40">
      <c r="A45" s="7" t="s">
        <v>52</v>
      </c>
      <c r="B45" s="33">
        <v>200</v>
      </c>
      <c r="C45" s="16">
        <v>200</v>
      </c>
      <c r="D45" s="16">
        <v>200</v>
      </c>
      <c r="E45" s="16">
        <v>200</v>
      </c>
      <c r="F45" s="16">
        <v>200</v>
      </c>
      <c r="G45" s="16">
        <v>200</v>
      </c>
      <c r="H45" s="16">
        <v>200</v>
      </c>
      <c r="I45" s="16">
        <v>200</v>
      </c>
      <c r="J45" s="16">
        <v>200</v>
      </c>
      <c r="K45" s="16">
        <v>200</v>
      </c>
      <c r="L45" s="16">
        <v>200</v>
      </c>
      <c r="M45" s="16">
        <v>200</v>
      </c>
      <c r="N45" s="61">
        <f t="shared" si="21"/>
        <v>2400</v>
      </c>
      <c r="O45" s="33">
        <v>200</v>
      </c>
      <c r="P45" s="16">
        <v>200</v>
      </c>
      <c r="Q45" s="16">
        <v>200</v>
      </c>
      <c r="R45" s="16">
        <v>200</v>
      </c>
      <c r="S45" s="16">
        <v>200</v>
      </c>
      <c r="T45" s="16">
        <v>200</v>
      </c>
      <c r="U45" s="16">
        <v>200</v>
      </c>
      <c r="V45" s="16">
        <v>200</v>
      </c>
      <c r="W45" s="16">
        <v>200</v>
      </c>
      <c r="X45" s="16">
        <v>200</v>
      </c>
      <c r="Y45" s="16">
        <v>200</v>
      </c>
      <c r="Z45" s="16">
        <v>200</v>
      </c>
      <c r="AA45" s="48">
        <f t="shared" si="23"/>
        <v>2400</v>
      </c>
      <c r="AB45" s="16">
        <v>200</v>
      </c>
      <c r="AC45" s="16">
        <v>200</v>
      </c>
      <c r="AD45" s="16">
        <v>200</v>
      </c>
      <c r="AE45" s="16">
        <v>200</v>
      </c>
      <c r="AF45" s="16">
        <v>200</v>
      </c>
      <c r="AG45" s="16">
        <v>200</v>
      </c>
      <c r="AH45" s="16">
        <v>200</v>
      </c>
      <c r="AI45" s="16">
        <v>200</v>
      </c>
      <c r="AJ45" s="16">
        <v>200</v>
      </c>
      <c r="AK45" s="16">
        <v>200</v>
      </c>
      <c r="AL45" s="16">
        <v>200</v>
      </c>
      <c r="AM45" s="16">
        <v>200</v>
      </c>
      <c r="AN45" s="71">
        <f t="shared" si="25"/>
        <v>2400</v>
      </c>
    </row>
    <row r="46" spans="1:40">
      <c r="A46" s="7" t="s">
        <v>53</v>
      </c>
      <c r="B46" s="33">
        <v>10</v>
      </c>
      <c r="C46" s="16">
        <v>10</v>
      </c>
      <c r="D46" s="16">
        <v>10</v>
      </c>
      <c r="E46" s="16">
        <v>10</v>
      </c>
      <c r="F46" s="16">
        <v>10</v>
      </c>
      <c r="G46" s="16">
        <v>10</v>
      </c>
      <c r="H46" s="16">
        <v>10</v>
      </c>
      <c r="I46" s="16">
        <v>10</v>
      </c>
      <c r="J46" s="16">
        <v>10</v>
      </c>
      <c r="K46" s="16">
        <v>10</v>
      </c>
      <c r="L46" s="16">
        <v>10</v>
      </c>
      <c r="M46" s="16">
        <v>10</v>
      </c>
      <c r="N46" s="61">
        <f t="shared" si="21"/>
        <v>120</v>
      </c>
      <c r="O46" s="33">
        <v>10</v>
      </c>
      <c r="P46" s="16">
        <v>10</v>
      </c>
      <c r="Q46" s="16">
        <v>10</v>
      </c>
      <c r="R46" s="16">
        <v>10</v>
      </c>
      <c r="S46" s="16">
        <v>10</v>
      </c>
      <c r="T46" s="16">
        <v>10</v>
      </c>
      <c r="U46" s="16">
        <v>10</v>
      </c>
      <c r="V46" s="16">
        <v>10</v>
      </c>
      <c r="W46" s="16">
        <v>10</v>
      </c>
      <c r="X46" s="16">
        <v>10</v>
      </c>
      <c r="Y46" s="16">
        <v>10</v>
      </c>
      <c r="Z46" s="16">
        <v>10</v>
      </c>
      <c r="AA46" s="48">
        <f t="shared" si="23"/>
        <v>120</v>
      </c>
      <c r="AB46" s="16">
        <v>10</v>
      </c>
      <c r="AC46" s="16">
        <v>10</v>
      </c>
      <c r="AD46" s="16">
        <v>10</v>
      </c>
      <c r="AE46" s="16">
        <v>10</v>
      </c>
      <c r="AF46" s="16">
        <v>10</v>
      </c>
      <c r="AG46" s="16">
        <v>10</v>
      </c>
      <c r="AH46" s="16">
        <v>10</v>
      </c>
      <c r="AI46" s="16">
        <v>10</v>
      </c>
      <c r="AJ46" s="16">
        <v>10</v>
      </c>
      <c r="AK46" s="16">
        <v>10</v>
      </c>
      <c r="AL46" s="16">
        <v>10</v>
      </c>
      <c r="AM46" s="16">
        <v>10</v>
      </c>
      <c r="AN46" s="71">
        <f t="shared" si="25"/>
        <v>120</v>
      </c>
    </row>
    <row r="47" spans="1:40">
      <c r="A47" s="7" t="s">
        <v>54</v>
      </c>
      <c r="B47" s="33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61">
        <f t="shared" si="21"/>
        <v>0</v>
      </c>
      <c r="O47" s="33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48">
        <f t="shared" si="23"/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71">
        <f t="shared" si="25"/>
        <v>0</v>
      </c>
    </row>
    <row r="48" spans="1:40" ht="13.9" thickBot="1">
      <c r="A48" s="7" t="s">
        <v>54</v>
      </c>
      <c r="B48" s="23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62">
        <f t="shared" si="21"/>
        <v>0</v>
      </c>
      <c r="O48" s="23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50">
        <f t="shared" si="23"/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71">
        <f t="shared" si="25"/>
        <v>0</v>
      </c>
    </row>
    <row r="49" spans="1:128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6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48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71"/>
    </row>
    <row r="50" spans="1:128">
      <c r="A50" s="36" t="s">
        <v>55</v>
      </c>
      <c r="B50" s="37">
        <f>B27-B31</f>
        <v>2610</v>
      </c>
      <c r="C50" s="37">
        <f t="shared" ref="C50:M50" si="26">C27-C31</f>
        <v>3110</v>
      </c>
      <c r="D50" s="37">
        <f t="shared" si="26"/>
        <v>3810</v>
      </c>
      <c r="E50" s="37">
        <f t="shared" si="26"/>
        <v>1710</v>
      </c>
      <c r="F50" s="37">
        <f t="shared" si="26"/>
        <v>5610</v>
      </c>
      <c r="G50" s="37">
        <f t="shared" si="26"/>
        <v>4610</v>
      </c>
      <c r="H50" s="37">
        <f t="shared" si="26"/>
        <v>610</v>
      </c>
      <c r="I50" s="37">
        <f t="shared" si="26"/>
        <v>5110</v>
      </c>
      <c r="J50" s="37">
        <f t="shared" si="26"/>
        <v>4610</v>
      </c>
      <c r="K50" s="37">
        <f t="shared" si="26"/>
        <v>6110</v>
      </c>
      <c r="L50" s="37">
        <f t="shared" si="26"/>
        <v>2610</v>
      </c>
      <c r="M50" s="37">
        <f t="shared" si="26"/>
        <v>1110</v>
      </c>
      <c r="N50" s="64">
        <f t="shared" si="21"/>
        <v>41620</v>
      </c>
      <c r="O50" s="37">
        <f>O27-O31</f>
        <v>4110</v>
      </c>
      <c r="P50" s="37">
        <f t="shared" ref="P50:Z50" si="27">P27-P31</f>
        <v>4710</v>
      </c>
      <c r="Q50" s="37">
        <f t="shared" si="27"/>
        <v>5510</v>
      </c>
      <c r="R50" s="37">
        <f t="shared" si="27"/>
        <v>3110.0000000000018</v>
      </c>
      <c r="S50" s="37">
        <f t="shared" si="27"/>
        <v>7610</v>
      </c>
      <c r="T50" s="37">
        <f t="shared" si="27"/>
        <v>6410</v>
      </c>
      <c r="U50" s="37">
        <f t="shared" si="27"/>
        <v>1710.0000000000018</v>
      </c>
      <c r="V50" s="37">
        <f t="shared" si="27"/>
        <v>7010</v>
      </c>
      <c r="W50" s="37">
        <f t="shared" si="27"/>
        <v>6610</v>
      </c>
      <c r="X50" s="37">
        <f t="shared" si="27"/>
        <v>8310.0000000000036</v>
      </c>
      <c r="Y50" s="37">
        <f t="shared" si="27"/>
        <v>4110</v>
      </c>
      <c r="Z50" s="37">
        <f t="shared" si="27"/>
        <v>2410.0000000000018</v>
      </c>
      <c r="AA50" s="47">
        <f t="shared" ref="AA50" si="28">SUM(O50:Z50)</f>
        <v>61620</v>
      </c>
      <c r="AB50" s="37">
        <f>AB27-AB31</f>
        <v>5760</v>
      </c>
      <c r="AC50" s="37">
        <f t="shared" ref="AC50:AM50" si="29">AC27-AC31</f>
        <v>6470</v>
      </c>
      <c r="AD50" s="37">
        <f t="shared" si="29"/>
        <v>7380</v>
      </c>
      <c r="AE50" s="37">
        <f t="shared" si="29"/>
        <v>4650.0000000000036</v>
      </c>
      <c r="AF50" s="37">
        <f t="shared" si="29"/>
        <v>9810.0000000000036</v>
      </c>
      <c r="AG50" s="37">
        <f t="shared" si="29"/>
        <v>8390</v>
      </c>
      <c r="AH50" s="37">
        <f t="shared" si="29"/>
        <v>2920.0000000000036</v>
      </c>
      <c r="AI50" s="37">
        <f t="shared" si="29"/>
        <v>9100.0000000000036</v>
      </c>
      <c r="AJ50" s="37">
        <f t="shared" si="29"/>
        <v>8810.0000000000036</v>
      </c>
      <c r="AK50" s="37">
        <f t="shared" si="29"/>
        <v>10730.000000000007</v>
      </c>
      <c r="AL50" s="37">
        <f t="shared" si="29"/>
        <v>5760</v>
      </c>
      <c r="AM50" s="37">
        <f t="shared" si="29"/>
        <v>3840.0000000000036</v>
      </c>
      <c r="AN50" s="69">
        <f t="shared" ref="AN50" si="30">SUM(AB50:AM50)</f>
        <v>83620.000000000029</v>
      </c>
    </row>
    <row r="51" spans="1:128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6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48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71"/>
    </row>
    <row r="52" spans="1:128">
      <c r="A52" s="7" t="s">
        <v>56</v>
      </c>
      <c r="B52" s="16">
        <f>B50*$A$54</f>
        <v>522</v>
      </c>
      <c r="C52" s="16">
        <f t="shared" ref="C52:M52" si="31">C50*$A$54</f>
        <v>622</v>
      </c>
      <c r="D52" s="16">
        <f t="shared" si="31"/>
        <v>762</v>
      </c>
      <c r="E52" s="16">
        <f t="shared" si="31"/>
        <v>342</v>
      </c>
      <c r="F52" s="16">
        <f t="shared" si="31"/>
        <v>1122</v>
      </c>
      <c r="G52" s="16">
        <f t="shared" si="31"/>
        <v>922</v>
      </c>
      <c r="H52" s="16">
        <f t="shared" si="31"/>
        <v>122</v>
      </c>
      <c r="I52" s="16">
        <f t="shared" si="31"/>
        <v>1022</v>
      </c>
      <c r="J52" s="16">
        <f t="shared" si="31"/>
        <v>922</v>
      </c>
      <c r="K52" s="16">
        <f t="shared" si="31"/>
        <v>1222</v>
      </c>
      <c r="L52" s="16">
        <f t="shared" si="31"/>
        <v>522</v>
      </c>
      <c r="M52" s="16">
        <f t="shared" si="31"/>
        <v>222</v>
      </c>
      <c r="N52" s="63">
        <f t="shared" si="21"/>
        <v>8324</v>
      </c>
      <c r="O52" s="16">
        <f>O50*$A$54</f>
        <v>822</v>
      </c>
      <c r="P52" s="16">
        <f t="shared" ref="P52:Z52" si="32">P50*$A$54</f>
        <v>942</v>
      </c>
      <c r="Q52" s="16">
        <f t="shared" si="32"/>
        <v>1102</v>
      </c>
      <c r="R52" s="16">
        <f t="shared" si="32"/>
        <v>622.00000000000045</v>
      </c>
      <c r="S52" s="16">
        <f t="shared" si="32"/>
        <v>1522</v>
      </c>
      <c r="T52" s="16">
        <f t="shared" si="32"/>
        <v>1282</v>
      </c>
      <c r="U52" s="16">
        <f t="shared" si="32"/>
        <v>342.0000000000004</v>
      </c>
      <c r="V52" s="16">
        <f t="shared" si="32"/>
        <v>1402</v>
      </c>
      <c r="W52" s="16">
        <f t="shared" si="32"/>
        <v>1322</v>
      </c>
      <c r="X52" s="16">
        <f t="shared" si="32"/>
        <v>1662.0000000000009</v>
      </c>
      <c r="Y52" s="16">
        <f t="shared" si="32"/>
        <v>822</v>
      </c>
      <c r="Z52" s="16">
        <f t="shared" si="32"/>
        <v>482.0000000000004</v>
      </c>
      <c r="AA52" s="48">
        <f t="shared" ref="AA52" si="33">SUM(O52:Z52)</f>
        <v>12324</v>
      </c>
      <c r="AB52" s="16">
        <f>AB50*$A$54</f>
        <v>1152</v>
      </c>
      <c r="AC52" s="16">
        <f t="shared" ref="AC52:AM52" si="34">AC50*$A$54</f>
        <v>1294</v>
      </c>
      <c r="AD52" s="16">
        <f t="shared" si="34"/>
        <v>1476</v>
      </c>
      <c r="AE52" s="16">
        <f t="shared" si="34"/>
        <v>930.0000000000008</v>
      </c>
      <c r="AF52" s="16">
        <f t="shared" si="34"/>
        <v>1962.0000000000009</v>
      </c>
      <c r="AG52" s="16">
        <f t="shared" si="34"/>
        <v>1678</v>
      </c>
      <c r="AH52" s="16">
        <f t="shared" si="34"/>
        <v>584.0000000000008</v>
      </c>
      <c r="AI52" s="16">
        <f t="shared" si="34"/>
        <v>1820.0000000000009</v>
      </c>
      <c r="AJ52" s="16">
        <f t="shared" si="34"/>
        <v>1762.0000000000009</v>
      </c>
      <c r="AK52" s="16">
        <f t="shared" si="34"/>
        <v>2146.0000000000014</v>
      </c>
      <c r="AL52" s="16">
        <f t="shared" si="34"/>
        <v>1152</v>
      </c>
      <c r="AM52" s="16">
        <f t="shared" si="34"/>
        <v>768.0000000000008</v>
      </c>
      <c r="AN52" s="71">
        <f t="shared" ref="AN52" si="35">SUM(AB52:AM52)</f>
        <v>16724.000000000007</v>
      </c>
    </row>
    <row r="53" spans="1:128">
      <c r="A53" s="20" t="s">
        <v>57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6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48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71"/>
    </row>
    <row r="54" spans="1:128">
      <c r="A54" s="97">
        <v>0.2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6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48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71"/>
    </row>
    <row r="55" spans="1:128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5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48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71"/>
    </row>
    <row r="56" spans="1:128" s="36" customFormat="1">
      <c r="A56" s="36" t="s">
        <v>58</v>
      </c>
      <c r="B56" s="37">
        <f>SUM(B50-B52)</f>
        <v>2088</v>
      </c>
      <c r="C56" s="37">
        <f t="shared" ref="C56:N56" si="36">SUM(C50-C52)</f>
        <v>2488</v>
      </c>
      <c r="D56" s="37">
        <f t="shared" si="36"/>
        <v>3048</v>
      </c>
      <c r="E56" s="37">
        <f t="shared" si="36"/>
        <v>1368</v>
      </c>
      <c r="F56" s="37">
        <f t="shared" si="36"/>
        <v>4488</v>
      </c>
      <c r="G56" s="37">
        <f t="shared" si="36"/>
        <v>3688</v>
      </c>
      <c r="H56" s="37">
        <f t="shared" si="36"/>
        <v>488</v>
      </c>
      <c r="I56" s="37">
        <f t="shared" si="36"/>
        <v>4088</v>
      </c>
      <c r="J56" s="37">
        <f t="shared" si="36"/>
        <v>3688</v>
      </c>
      <c r="K56" s="37">
        <f t="shared" si="36"/>
        <v>4888</v>
      </c>
      <c r="L56" s="37">
        <f t="shared" si="36"/>
        <v>2088</v>
      </c>
      <c r="M56" s="37">
        <f t="shared" si="36"/>
        <v>888</v>
      </c>
      <c r="N56" s="57">
        <f t="shared" si="36"/>
        <v>33296</v>
      </c>
      <c r="O56" s="37">
        <f>SUM(O50-O52)</f>
        <v>3288</v>
      </c>
      <c r="P56" s="37">
        <f t="shared" ref="P56:AA56" si="37">SUM(P50-P52)</f>
        <v>3768</v>
      </c>
      <c r="Q56" s="37">
        <f t="shared" si="37"/>
        <v>4408</v>
      </c>
      <c r="R56" s="37">
        <f t="shared" si="37"/>
        <v>2488.0000000000014</v>
      </c>
      <c r="S56" s="37">
        <f t="shared" si="37"/>
        <v>6088</v>
      </c>
      <c r="T56" s="37">
        <f t="shared" si="37"/>
        <v>5128</v>
      </c>
      <c r="U56" s="37">
        <f t="shared" si="37"/>
        <v>1368.0000000000014</v>
      </c>
      <c r="V56" s="37">
        <f t="shared" si="37"/>
        <v>5608</v>
      </c>
      <c r="W56" s="37">
        <f t="shared" si="37"/>
        <v>5288</v>
      </c>
      <c r="X56" s="37">
        <f t="shared" si="37"/>
        <v>6648.0000000000027</v>
      </c>
      <c r="Y56" s="37">
        <f t="shared" si="37"/>
        <v>3288</v>
      </c>
      <c r="Z56" s="37">
        <f t="shared" si="37"/>
        <v>1928.0000000000014</v>
      </c>
      <c r="AA56" s="47">
        <f t="shared" si="37"/>
        <v>49296</v>
      </c>
      <c r="AB56" s="37">
        <f>SUM(AB50-AB52)</f>
        <v>4608</v>
      </c>
      <c r="AC56" s="37">
        <f t="shared" ref="AC56:AN56" si="38">SUM(AC50-AC52)</f>
        <v>5176</v>
      </c>
      <c r="AD56" s="37">
        <f t="shared" si="38"/>
        <v>5904</v>
      </c>
      <c r="AE56" s="37">
        <f t="shared" si="38"/>
        <v>3720.0000000000027</v>
      </c>
      <c r="AF56" s="37">
        <f t="shared" si="38"/>
        <v>7848.0000000000027</v>
      </c>
      <c r="AG56" s="37">
        <f t="shared" si="38"/>
        <v>6712</v>
      </c>
      <c r="AH56" s="37">
        <f t="shared" si="38"/>
        <v>2336.0000000000027</v>
      </c>
      <c r="AI56" s="37">
        <f t="shared" si="38"/>
        <v>7280.0000000000027</v>
      </c>
      <c r="AJ56" s="37">
        <f t="shared" si="38"/>
        <v>7048.0000000000027</v>
      </c>
      <c r="AK56" s="37">
        <f t="shared" si="38"/>
        <v>8584.0000000000055</v>
      </c>
      <c r="AL56" s="37">
        <f t="shared" si="38"/>
        <v>4608</v>
      </c>
      <c r="AM56" s="37">
        <f t="shared" si="38"/>
        <v>3072.0000000000027</v>
      </c>
      <c r="AN56" s="69">
        <f t="shared" si="38"/>
        <v>66896.000000000029</v>
      </c>
    </row>
    <row r="57" spans="1:128" ht="13.9" thickBot="1">
      <c r="N57" s="54"/>
      <c r="AA57" s="51"/>
      <c r="AN57" s="68"/>
    </row>
    <row r="58" spans="1:128" s="30" customFormat="1" ht="13.9" thickBot="1">
      <c r="A58" s="30" t="s">
        <v>59</v>
      </c>
      <c r="B58" s="30">
        <f t="shared" ref="B58:AN58" si="39">SUM(B56/B20)</f>
        <v>0.13919999999999999</v>
      </c>
      <c r="C58" s="30">
        <f t="shared" si="39"/>
        <v>0.1555</v>
      </c>
      <c r="D58" s="30">
        <f t="shared" si="39"/>
        <v>0.17929411764705883</v>
      </c>
      <c r="E58" s="30">
        <f t="shared" si="39"/>
        <v>9.7714285714285712E-2</v>
      </c>
      <c r="F58" s="30">
        <f t="shared" si="39"/>
        <v>0.22439999999999999</v>
      </c>
      <c r="G58" s="30">
        <f t="shared" si="39"/>
        <v>0.2048888888888889</v>
      </c>
      <c r="H58" s="30">
        <f t="shared" si="39"/>
        <v>4.4363636363636362E-2</v>
      </c>
      <c r="I58" s="30">
        <f t="shared" si="39"/>
        <v>0.2151578947368421</v>
      </c>
      <c r="J58" s="30">
        <f t="shared" si="39"/>
        <v>0.18440000000000001</v>
      </c>
      <c r="K58" s="30">
        <f t="shared" si="39"/>
        <v>0.22218181818181817</v>
      </c>
      <c r="L58" s="30">
        <f t="shared" si="39"/>
        <v>0.13919999999999999</v>
      </c>
      <c r="M58" s="30">
        <f t="shared" si="39"/>
        <v>6.8307692307692305E-2</v>
      </c>
      <c r="N58" s="77">
        <f t="shared" si="39"/>
        <v>0.16647999999999999</v>
      </c>
      <c r="O58" s="30">
        <f t="shared" si="39"/>
        <v>0.19927272727272727</v>
      </c>
      <c r="P58" s="30">
        <f t="shared" si="39"/>
        <v>0.21409090909090908</v>
      </c>
      <c r="Q58" s="30">
        <f t="shared" si="39"/>
        <v>0.23572192513368984</v>
      </c>
      <c r="R58" s="30">
        <f t="shared" si="39"/>
        <v>0.16155844155844162</v>
      </c>
      <c r="S58" s="30">
        <f t="shared" si="39"/>
        <v>0.27672727272727271</v>
      </c>
      <c r="T58" s="30">
        <f t="shared" si="39"/>
        <v>0.25898989898989899</v>
      </c>
      <c r="U58" s="30">
        <f t="shared" si="39"/>
        <v>0.11305785123966952</v>
      </c>
      <c r="V58" s="30">
        <f t="shared" si="39"/>
        <v>0.26832535885167463</v>
      </c>
      <c r="W58" s="30">
        <f t="shared" si="39"/>
        <v>0.24036363636363636</v>
      </c>
      <c r="X58" s="30">
        <f t="shared" si="39"/>
        <v>0.27471074380165295</v>
      </c>
      <c r="Y58" s="30">
        <f t="shared" si="39"/>
        <v>0.19927272727272727</v>
      </c>
      <c r="Z58" s="30">
        <f t="shared" si="39"/>
        <v>0.13482517482517489</v>
      </c>
      <c r="AA58" s="76">
        <f t="shared" si="39"/>
        <v>0.22407272727272728</v>
      </c>
      <c r="AB58" s="30">
        <f t="shared" si="39"/>
        <v>0.25388429752066116</v>
      </c>
      <c r="AC58" s="30">
        <f t="shared" si="39"/>
        <v>0.26735537190082642</v>
      </c>
      <c r="AD58" s="30">
        <f t="shared" si="39"/>
        <v>0.28701993193971803</v>
      </c>
      <c r="AE58" s="30">
        <f t="shared" si="39"/>
        <v>0.21959858323494699</v>
      </c>
      <c r="AF58" s="30">
        <f t="shared" si="39"/>
        <v>0.32429752066115708</v>
      </c>
      <c r="AG58" s="30">
        <f t="shared" si="39"/>
        <v>0.30817263544536272</v>
      </c>
      <c r="AH58" s="30">
        <f t="shared" si="39"/>
        <v>0.17550713749060873</v>
      </c>
      <c r="AI58" s="30">
        <f t="shared" si="39"/>
        <v>0.31665941713788609</v>
      </c>
      <c r="AJ58" s="30">
        <f t="shared" si="39"/>
        <v>0.29123966942148766</v>
      </c>
      <c r="AK58" s="30">
        <f t="shared" si="39"/>
        <v>0.32246431254695729</v>
      </c>
      <c r="AL58" s="30">
        <f t="shared" si="39"/>
        <v>0.25388429752066116</v>
      </c>
      <c r="AM58" s="30">
        <f t="shared" si="39"/>
        <v>0.1952956134774318</v>
      </c>
      <c r="AN58" s="75">
        <f t="shared" si="39"/>
        <v>0.27642975206611581</v>
      </c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  <c r="DH58" s="108"/>
      <c r="DI58" s="108"/>
      <c r="DJ58" s="108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8"/>
      <c r="DV58" s="108"/>
      <c r="DW58" s="108"/>
      <c r="DX58" s="108"/>
    </row>
    <row r="60" spans="1:128" ht="41.25" customHeight="1">
      <c r="J60" s="116"/>
      <c r="K60" s="116"/>
      <c r="L60" s="116"/>
      <c r="M60" s="116"/>
      <c r="N60" s="116"/>
    </row>
    <row r="61" spans="1:128" s="17" customFormat="1" ht="13.9">
      <c r="C61" s="18"/>
      <c r="D61" s="7"/>
      <c r="E61" s="7"/>
      <c r="F61" s="14"/>
      <c r="G61" s="7"/>
      <c r="H61" s="7"/>
      <c r="I61" s="19"/>
      <c r="J61" s="7"/>
      <c r="K61" s="7"/>
      <c r="L61" s="7"/>
      <c r="AA61" s="45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</row>
    <row r="64" spans="1:128">
      <c r="AA64" s="7"/>
    </row>
    <row r="65" spans="27:27">
      <c r="AA65" s="7"/>
    </row>
    <row r="66" spans="27:27">
      <c r="AA66" s="7"/>
    </row>
    <row r="67" spans="27:27">
      <c r="AA67" s="7"/>
    </row>
    <row r="68" spans="27:27">
      <c r="AA68" s="7"/>
    </row>
    <row r="69" spans="27:27">
      <c r="AA69" s="7"/>
    </row>
    <row r="70" spans="27:27">
      <c r="AA70" s="7"/>
    </row>
    <row r="71" spans="27:27">
      <c r="AA71" s="7"/>
    </row>
    <row r="72" spans="27:27">
      <c r="AA72" s="7"/>
    </row>
    <row r="73" spans="27:27">
      <c r="AA73" s="7"/>
    </row>
    <row r="74" spans="27:27">
      <c r="AA74" s="7"/>
    </row>
    <row r="75" spans="27:27">
      <c r="AA75" s="7"/>
    </row>
  </sheetData>
  <mergeCells count="3">
    <mergeCell ref="L1:N1"/>
    <mergeCell ref="J60:N60"/>
    <mergeCell ref="R17:V17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58" orientation="portrait" r:id="rId1"/>
  <headerFooter alignWithMargins="0">
    <oddFooter>&amp;L&amp;"Calibri,Regular"&amp;8  &amp;F&amp;RSheet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50"/>
  <sheetViews>
    <sheetView zoomScale="85" zoomScaleNormal="85" workbookViewId="0">
      <pane xSplit="1" ySplit="4" topLeftCell="B5" activePane="bottomRight" state="frozen"/>
      <selection pane="bottomRight" activeCell="AH37" sqref="AH37"/>
      <selection pane="bottomLeft" activeCell="A5" sqref="A5"/>
      <selection pane="topRight" activeCell="B1" sqref="B1"/>
    </sheetView>
  </sheetViews>
  <sheetFormatPr defaultRowHeight="13.15"/>
  <cols>
    <col min="1" max="1" width="40" customWidth="1"/>
    <col min="14" max="14" width="11.7109375" customWidth="1"/>
    <col min="27" max="27" width="11.42578125" customWidth="1"/>
    <col min="40" max="40" width="11.28515625" customWidth="1"/>
  </cols>
  <sheetData>
    <row r="1" spans="1:40" ht="62.45" customHeight="1"/>
    <row r="2" spans="1:40" s="2" customFormat="1" ht="18" customHeight="1">
      <c r="A2" s="1" t="s">
        <v>60</v>
      </c>
    </row>
    <row r="4" spans="1:40" s="28" customFormat="1">
      <c r="A4" s="28" t="s">
        <v>61</v>
      </c>
      <c r="B4" s="29">
        <v>45717</v>
      </c>
      <c r="C4" s="29">
        <f>B4+31</f>
        <v>45748</v>
      </c>
      <c r="D4" s="29">
        <f t="shared" ref="D4:M4" si="0">C4+31</f>
        <v>45779</v>
      </c>
      <c r="E4" s="29">
        <f t="shared" si="0"/>
        <v>45810</v>
      </c>
      <c r="F4" s="29">
        <f t="shared" si="0"/>
        <v>45841</v>
      </c>
      <c r="G4" s="29">
        <f t="shared" si="0"/>
        <v>45872</v>
      </c>
      <c r="H4" s="29">
        <f t="shared" si="0"/>
        <v>45903</v>
      </c>
      <c r="I4" s="29">
        <f t="shared" si="0"/>
        <v>45934</v>
      </c>
      <c r="J4" s="29">
        <f t="shared" si="0"/>
        <v>45965</v>
      </c>
      <c r="K4" s="29">
        <f t="shared" si="0"/>
        <v>45996</v>
      </c>
      <c r="L4" s="29">
        <f t="shared" si="0"/>
        <v>46027</v>
      </c>
      <c r="M4" s="29">
        <f t="shared" si="0"/>
        <v>46058</v>
      </c>
      <c r="N4" s="85" t="s">
        <v>62</v>
      </c>
      <c r="O4" s="29">
        <v>46082</v>
      </c>
      <c r="P4" s="29">
        <f>O4+31</f>
        <v>46113</v>
      </c>
      <c r="Q4" s="29">
        <f t="shared" ref="Q4" si="1">P4+31</f>
        <v>46144</v>
      </c>
      <c r="R4" s="29">
        <f t="shared" ref="R4" si="2">Q4+31</f>
        <v>46175</v>
      </c>
      <c r="S4" s="29">
        <f t="shared" ref="S4" si="3">R4+31</f>
        <v>46206</v>
      </c>
      <c r="T4" s="29">
        <f t="shared" ref="T4" si="4">S4+31</f>
        <v>46237</v>
      </c>
      <c r="U4" s="29">
        <f t="shared" ref="U4" si="5">T4+31</f>
        <v>46268</v>
      </c>
      <c r="V4" s="29">
        <f t="shared" ref="V4" si="6">U4+31</f>
        <v>46299</v>
      </c>
      <c r="W4" s="29">
        <f t="shared" ref="W4" si="7">V4+31</f>
        <v>46330</v>
      </c>
      <c r="X4" s="29">
        <f t="shared" ref="X4" si="8">W4+31</f>
        <v>46361</v>
      </c>
      <c r="Y4" s="29">
        <f t="shared" ref="Y4" si="9">X4+31</f>
        <v>46392</v>
      </c>
      <c r="Z4" s="29">
        <f t="shared" ref="Z4" si="10">Y4+31</f>
        <v>46423</v>
      </c>
      <c r="AA4" s="84" t="s">
        <v>63</v>
      </c>
      <c r="AB4" s="29">
        <v>46447</v>
      </c>
      <c r="AC4" s="29">
        <f>AB4+31</f>
        <v>46478</v>
      </c>
      <c r="AD4" s="29">
        <f t="shared" ref="AD4" si="11">AC4+31</f>
        <v>46509</v>
      </c>
      <c r="AE4" s="29">
        <f t="shared" ref="AE4" si="12">AD4+31</f>
        <v>46540</v>
      </c>
      <c r="AF4" s="29">
        <f t="shared" ref="AF4" si="13">AE4+31</f>
        <v>46571</v>
      </c>
      <c r="AG4" s="29">
        <f t="shared" ref="AG4" si="14">AF4+31</f>
        <v>46602</v>
      </c>
      <c r="AH4" s="29">
        <f t="shared" ref="AH4" si="15">AG4+31</f>
        <v>46633</v>
      </c>
      <c r="AI4" s="29">
        <f t="shared" ref="AI4" si="16">AH4+31</f>
        <v>46664</v>
      </c>
      <c r="AJ4" s="29">
        <f t="shared" ref="AJ4" si="17">AI4+31</f>
        <v>46695</v>
      </c>
      <c r="AK4" s="29">
        <f t="shared" ref="AK4" si="18">AJ4+31</f>
        <v>46726</v>
      </c>
      <c r="AL4" s="29">
        <f t="shared" ref="AL4" si="19">AK4+31</f>
        <v>46757</v>
      </c>
      <c r="AM4" s="29">
        <f t="shared" ref="AM4" si="20">AL4+31</f>
        <v>46788</v>
      </c>
      <c r="AN4" s="91" t="s">
        <v>64</v>
      </c>
    </row>
    <row r="5" spans="1:40" s="38" customFormat="1">
      <c r="B5" s="38">
        <v>0</v>
      </c>
      <c r="C5" s="38">
        <f t="shared" ref="C5:M5" si="21">B48</f>
        <v>0</v>
      </c>
      <c r="D5" s="38">
        <f t="shared" si="21"/>
        <v>0</v>
      </c>
      <c r="E5" s="38">
        <f t="shared" si="21"/>
        <v>0</v>
      </c>
      <c r="F5" s="38">
        <f t="shared" si="21"/>
        <v>0</v>
      </c>
      <c r="G5" s="38">
        <f t="shared" si="21"/>
        <v>0</v>
      </c>
      <c r="H5" s="38">
        <f t="shared" si="21"/>
        <v>0</v>
      </c>
      <c r="I5" s="38">
        <f t="shared" si="21"/>
        <v>0</v>
      </c>
      <c r="J5" s="38">
        <f t="shared" si="21"/>
        <v>0</v>
      </c>
      <c r="K5" s="38">
        <f t="shared" si="21"/>
        <v>0</v>
      </c>
      <c r="L5" s="38">
        <f t="shared" si="21"/>
        <v>0</v>
      </c>
      <c r="M5" s="38">
        <f t="shared" si="21"/>
        <v>0</v>
      </c>
      <c r="N5" s="86"/>
      <c r="O5" s="38">
        <v>0</v>
      </c>
      <c r="P5" s="38">
        <f t="shared" ref="P5" si="22">O48</f>
        <v>0</v>
      </c>
      <c r="Q5" s="38">
        <f t="shared" ref="Q5" si="23">P48</f>
        <v>0</v>
      </c>
      <c r="R5" s="38">
        <f t="shared" ref="R5" si="24">Q48</f>
        <v>0</v>
      </c>
      <c r="S5" s="38">
        <f t="shared" ref="S5" si="25">R48</f>
        <v>0</v>
      </c>
      <c r="T5" s="38">
        <f t="shared" ref="T5" si="26">S48</f>
        <v>0</v>
      </c>
      <c r="U5" s="38">
        <f t="shared" ref="U5" si="27">T48</f>
        <v>0</v>
      </c>
      <c r="V5" s="38">
        <f t="shared" ref="V5" si="28">U48</f>
        <v>0</v>
      </c>
      <c r="W5" s="38">
        <f t="shared" ref="W5" si="29">V48</f>
        <v>0</v>
      </c>
      <c r="X5" s="38">
        <f t="shared" ref="X5" si="30">W48</f>
        <v>0</v>
      </c>
      <c r="Y5" s="38">
        <f t="shared" ref="Y5" si="31">X48</f>
        <v>0</v>
      </c>
      <c r="Z5" s="38">
        <f t="shared" ref="Z5" si="32">Y48</f>
        <v>0</v>
      </c>
      <c r="AA5" s="80"/>
      <c r="AB5" s="38">
        <v>0</v>
      </c>
      <c r="AC5" s="38">
        <f t="shared" ref="AC5" si="33">AB48</f>
        <v>0</v>
      </c>
      <c r="AD5" s="38">
        <f t="shared" ref="AD5" si="34">AC48</f>
        <v>0</v>
      </c>
      <c r="AE5" s="38">
        <f t="shared" ref="AE5" si="35">AD48</f>
        <v>0</v>
      </c>
      <c r="AF5" s="38">
        <f t="shared" ref="AF5" si="36">AE48</f>
        <v>0</v>
      </c>
      <c r="AG5" s="38">
        <f t="shared" ref="AG5" si="37">AF48</f>
        <v>0</v>
      </c>
      <c r="AH5" s="38">
        <f t="shared" ref="AH5" si="38">AG48</f>
        <v>0</v>
      </c>
      <c r="AI5" s="38">
        <f t="shared" ref="AI5" si="39">AH48</f>
        <v>0</v>
      </c>
      <c r="AJ5" s="38">
        <f t="shared" ref="AJ5" si="40">AI48</f>
        <v>0</v>
      </c>
      <c r="AK5" s="38">
        <f t="shared" ref="AK5" si="41">AJ48</f>
        <v>0</v>
      </c>
      <c r="AL5" s="38">
        <f t="shared" ref="AL5" si="42">AK48</f>
        <v>0</v>
      </c>
      <c r="AM5" s="38">
        <f t="shared" ref="AM5" si="43">AL48</f>
        <v>0</v>
      </c>
      <c r="AN5" s="92"/>
    </row>
    <row r="6" spans="1:40" s="4" customFormat="1">
      <c r="A6" s="3" t="s">
        <v>65</v>
      </c>
      <c r="N6" s="87"/>
      <c r="AA6" s="81"/>
      <c r="AN6" s="93"/>
    </row>
    <row r="7" spans="1:40">
      <c r="A7" s="5"/>
      <c r="N7" s="87"/>
      <c r="AA7" s="81"/>
      <c r="AN7" s="93"/>
    </row>
    <row r="8" spans="1:40">
      <c r="A8" t="s">
        <v>66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87">
        <f>SUM(B8:M8)</f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s="81">
        <f>SUM(O8:Z8)</f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s="93">
        <f>SUM(AB8:AM8)</f>
        <v>0</v>
      </c>
    </row>
    <row r="9" spans="1:40">
      <c r="A9" t="s">
        <v>67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s="87">
        <f t="shared" ref="N9:N15" si="44">SUM(B9:M9)</f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s="81">
        <f t="shared" ref="AA9:AA13" si="45">SUM(O9:Z9)</f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 s="93">
        <f t="shared" ref="AN9:AN13" si="46">SUM(AB9:AM9)</f>
        <v>0</v>
      </c>
    </row>
    <row r="10" spans="1:40">
      <c r="A10" t="s">
        <v>68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s="87">
        <f t="shared" si="44"/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s="81">
        <f t="shared" si="45"/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 s="93">
        <f t="shared" si="46"/>
        <v>0</v>
      </c>
    </row>
    <row r="11" spans="1:40">
      <c r="A11" t="s">
        <v>69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s="87">
        <f t="shared" si="44"/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81">
        <f t="shared" si="45"/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 s="93">
        <f t="shared" si="46"/>
        <v>0</v>
      </c>
    </row>
    <row r="12" spans="1:40">
      <c r="A12" t="s">
        <v>70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s="87">
        <f t="shared" si="44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81">
        <f t="shared" si="45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93">
        <f t="shared" si="46"/>
        <v>0</v>
      </c>
    </row>
    <row r="13" spans="1:40">
      <c r="A13" t="s">
        <v>71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87">
        <f t="shared" si="44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81">
        <f t="shared" si="45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3">
        <f t="shared" si="46"/>
        <v>0</v>
      </c>
    </row>
    <row r="14" spans="1:40">
      <c r="N14" s="87"/>
      <c r="AA14" s="81"/>
      <c r="AN14" s="93"/>
    </row>
    <row r="15" spans="1:40" s="28" customFormat="1">
      <c r="A15" s="28" t="s">
        <v>72</v>
      </c>
      <c r="B15" s="28">
        <f>SUM(B8:B14)</f>
        <v>0</v>
      </c>
      <c r="C15" s="28">
        <f>SUM(C8:C14)</f>
        <v>0</v>
      </c>
      <c r="D15" s="28">
        <f t="shared" ref="D15:M15" si="47">SUM(D8:D14)</f>
        <v>0</v>
      </c>
      <c r="E15" s="28">
        <f t="shared" si="47"/>
        <v>0</v>
      </c>
      <c r="F15" s="28">
        <f t="shared" si="47"/>
        <v>0</v>
      </c>
      <c r="G15" s="28">
        <f t="shared" si="47"/>
        <v>0</v>
      </c>
      <c r="H15" s="28">
        <f t="shared" si="47"/>
        <v>0</v>
      </c>
      <c r="I15" s="28">
        <f t="shared" si="47"/>
        <v>0</v>
      </c>
      <c r="J15" s="28">
        <f t="shared" si="47"/>
        <v>0</v>
      </c>
      <c r="K15" s="28">
        <f t="shared" si="47"/>
        <v>0</v>
      </c>
      <c r="L15" s="28">
        <f t="shared" si="47"/>
        <v>0</v>
      </c>
      <c r="M15" s="28">
        <f t="shared" si="47"/>
        <v>0</v>
      </c>
      <c r="N15" s="87">
        <f t="shared" si="44"/>
        <v>0</v>
      </c>
      <c r="O15" s="28">
        <f>SUM(O8:O14)</f>
        <v>0</v>
      </c>
      <c r="P15" s="28">
        <f>SUM(P8:P14)</f>
        <v>0</v>
      </c>
      <c r="Q15" s="28">
        <f t="shared" ref="Q15:Z15" si="48">SUM(Q8:Q14)</f>
        <v>0</v>
      </c>
      <c r="R15" s="28">
        <f t="shared" si="48"/>
        <v>0</v>
      </c>
      <c r="S15" s="28">
        <f t="shared" si="48"/>
        <v>0</v>
      </c>
      <c r="T15" s="28">
        <f t="shared" si="48"/>
        <v>0</v>
      </c>
      <c r="U15" s="28">
        <f t="shared" si="48"/>
        <v>0</v>
      </c>
      <c r="V15" s="28">
        <f t="shared" si="48"/>
        <v>0</v>
      </c>
      <c r="W15" s="28">
        <f t="shared" si="48"/>
        <v>0</v>
      </c>
      <c r="X15" s="28">
        <f t="shared" si="48"/>
        <v>0</v>
      </c>
      <c r="Y15" s="28">
        <f t="shared" si="48"/>
        <v>0</v>
      </c>
      <c r="Z15" s="28">
        <f t="shared" si="48"/>
        <v>0</v>
      </c>
      <c r="AA15" s="81">
        <f t="shared" ref="AA15" si="49">SUM(O15:Z15)</f>
        <v>0</v>
      </c>
      <c r="AB15" s="28">
        <f>SUM(AB8:AB14)</f>
        <v>0</v>
      </c>
      <c r="AC15" s="28">
        <f>SUM(AC8:AC14)</f>
        <v>0</v>
      </c>
      <c r="AD15" s="28">
        <f t="shared" ref="AD15:AM15" si="50">SUM(AD8:AD14)</f>
        <v>0</v>
      </c>
      <c r="AE15" s="28">
        <f t="shared" si="50"/>
        <v>0</v>
      </c>
      <c r="AF15" s="28">
        <f t="shared" si="50"/>
        <v>0</v>
      </c>
      <c r="AG15" s="28">
        <f t="shared" si="50"/>
        <v>0</v>
      </c>
      <c r="AH15" s="28">
        <f t="shared" si="50"/>
        <v>0</v>
      </c>
      <c r="AI15" s="28">
        <f t="shared" si="50"/>
        <v>0</v>
      </c>
      <c r="AJ15" s="28">
        <f t="shared" si="50"/>
        <v>0</v>
      </c>
      <c r="AK15" s="28">
        <f t="shared" si="50"/>
        <v>0</v>
      </c>
      <c r="AL15" s="28">
        <f t="shared" si="50"/>
        <v>0</v>
      </c>
      <c r="AM15" s="28">
        <f t="shared" si="50"/>
        <v>0</v>
      </c>
      <c r="AN15" s="93">
        <f t="shared" ref="AN15" si="51">SUM(AB15:AM15)</f>
        <v>0</v>
      </c>
    </row>
    <row r="16" spans="1:40">
      <c r="N16" s="87"/>
      <c r="AA16" s="81"/>
      <c r="AN16" s="93"/>
    </row>
    <row r="17" spans="1:40" s="6" customFormat="1">
      <c r="A17" s="6" t="s">
        <v>73</v>
      </c>
      <c r="N17" s="88"/>
      <c r="AA17" s="82"/>
      <c r="AN17" s="94"/>
    </row>
    <row r="18" spans="1:40">
      <c r="N18" s="87"/>
      <c r="AA18" s="81"/>
      <c r="AN18" s="93"/>
    </row>
    <row r="19" spans="1:40">
      <c r="A19" s="7" t="s">
        <v>39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s="87">
        <f t="shared" ref="N19:N48" si="52">SUM(B19:M19)</f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s="81">
        <f t="shared" ref="AA19:AA33" si="53">SUM(O19:Z19)</f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 s="93">
        <f t="shared" ref="AN19:AN33" si="54">SUM(AB19:AM19)</f>
        <v>0</v>
      </c>
    </row>
    <row r="20" spans="1:40">
      <c r="A20" s="7" t="s">
        <v>40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s="87">
        <f t="shared" si="52"/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s="81">
        <f t="shared" si="53"/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 s="93">
        <f t="shared" si="54"/>
        <v>0</v>
      </c>
    </row>
    <row r="21" spans="1:40">
      <c r="A21" s="7" t="s">
        <v>74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s="87">
        <f t="shared" si="52"/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s="81">
        <f t="shared" si="53"/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 s="93">
        <f t="shared" si="54"/>
        <v>0</v>
      </c>
    </row>
    <row r="22" spans="1:40">
      <c r="A22" s="7" t="s">
        <v>42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s="87">
        <f t="shared" si="52"/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s="81">
        <f t="shared" si="53"/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 s="93">
        <f t="shared" si="54"/>
        <v>0</v>
      </c>
    </row>
    <row r="23" spans="1:40">
      <c r="A23" s="7" t="s">
        <v>43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s="87">
        <f t="shared" si="52"/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s="81">
        <f t="shared" si="53"/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 s="93">
        <f t="shared" si="54"/>
        <v>0</v>
      </c>
    </row>
    <row r="24" spans="1:40">
      <c r="A24" s="7" t="s">
        <v>45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s="87">
        <f t="shared" si="52"/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s="81">
        <f t="shared" si="53"/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 s="93">
        <f t="shared" si="54"/>
        <v>0</v>
      </c>
    </row>
    <row r="25" spans="1:40">
      <c r="A25" s="7" t="s">
        <v>46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s="87">
        <f t="shared" si="52"/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s="81">
        <f t="shared" si="53"/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 s="93">
        <f t="shared" si="54"/>
        <v>0</v>
      </c>
    </row>
    <row r="26" spans="1:40">
      <c r="A26" s="7" t="s">
        <v>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s="87">
        <f t="shared" si="52"/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s="81">
        <f t="shared" si="53"/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s="93">
        <f t="shared" si="54"/>
        <v>0</v>
      </c>
    </row>
    <row r="27" spans="1:40">
      <c r="A27" s="7" t="s">
        <v>48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s="87">
        <f t="shared" si="52"/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 s="81">
        <f t="shared" si="53"/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 s="93">
        <f t="shared" si="54"/>
        <v>0</v>
      </c>
    </row>
    <row r="28" spans="1:40">
      <c r="A28" s="7" t="s">
        <v>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s="87">
        <f t="shared" si="52"/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s="81">
        <f t="shared" si="53"/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 s="93">
        <f t="shared" si="54"/>
        <v>0</v>
      </c>
    </row>
    <row r="29" spans="1:40">
      <c r="A29" s="7" t="s">
        <v>50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s="87">
        <f t="shared" si="52"/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 s="81">
        <f t="shared" si="53"/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 s="93">
        <f t="shared" si="54"/>
        <v>0</v>
      </c>
    </row>
    <row r="30" spans="1:40">
      <c r="A30" s="7" t="s">
        <v>51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s="87">
        <f t="shared" si="52"/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 s="81">
        <f t="shared" si="53"/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s="93">
        <f t="shared" si="54"/>
        <v>0</v>
      </c>
    </row>
    <row r="31" spans="1:40">
      <c r="A31" s="7" t="s">
        <v>76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s="87">
        <f t="shared" si="52"/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s="81">
        <f t="shared" si="53"/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 s="93">
        <f t="shared" si="54"/>
        <v>0</v>
      </c>
    </row>
    <row r="32" spans="1:40">
      <c r="A32" s="8" t="s">
        <v>54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s="87">
        <f t="shared" si="52"/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s="81">
        <f t="shared" si="53"/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 s="93">
        <f t="shared" si="54"/>
        <v>0</v>
      </c>
    </row>
    <row r="33" spans="1:40">
      <c r="A33" s="8" t="s">
        <v>54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s="87">
        <f t="shared" si="52"/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 s="81">
        <f t="shared" si="53"/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 s="93">
        <f t="shared" si="54"/>
        <v>0</v>
      </c>
    </row>
    <row r="34" spans="1:40">
      <c r="N34" s="87"/>
      <c r="AA34" s="81"/>
      <c r="AN34" s="93"/>
    </row>
    <row r="35" spans="1:40" s="10" customFormat="1">
      <c r="A35" s="9" t="s">
        <v>77</v>
      </c>
      <c r="B35" s="10">
        <f>SUM(B19:B33)</f>
        <v>0</v>
      </c>
      <c r="C35" s="10">
        <f>SUM(C19:C33)</f>
        <v>0</v>
      </c>
      <c r="D35" s="10">
        <f t="shared" ref="D35:M35" si="55">SUM(D19:D33)</f>
        <v>0</v>
      </c>
      <c r="E35" s="10">
        <f t="shared" si="55"/>
        <v>0</v>
      </c>
      <c r="F35" s="10">
        <f t="shared" si="55"/>
        <v>0</v>
      </c>
      <c r="G35" s="10">
        <f t="shared" si="55"/>
        <v>0</v>
      </c>
      <c r="H35" s="10">
        <f t="shared" si="55"/>
        <v>0</v>
      </c>
      <c r="I35" s="10">
        <f t="shared" si="55"/>
        <v>0</v>
      </c>
      <c r="J35" s="10">
        <f t="shared" si="55"/>
        <v>0</v>
      </c>
      <c r="K35" s="10">
        <f t="shared" si="55"/>
        <v>0</v>
      </c>
      <c r="L35" s="10">
        <f t="shared" si="55"/>
        <v>0</v>
      </c>
      <c r="M35" s="10">
        <f t="shared" si="55"/>
        <v>0</v>
      </c>
      <c r="N35" s="89">
        <f t="shared" si="52"/>
        <v>0</v>
      </c>
      <c r="O35" s="10">
        <f>SUM(O19:O33)</f>
        <v>0</v>
      </c>
      <c r="P35" s="10">
        <f>SUM(P19:P33)</f>
        <v>0</v>
      </c>
      <c r="Q35" s="10">
        <f t="shared" ref="Q35:Z35" si="56">SUM(Q19:Q33)</f>
        <v>0</v>
      </c>
      <c r="R35" s="10">
        <f t="shared" si="56"/>
        <v>0</v>
      </c>
      <c r="S35" s="10">
        <f t="shared" si="56"/>
        <v>0</v>
      </c>
      <c r="T35" s="10">
        <f t="shared" si="56"/>
        <v>0</v>
      </c>
      <c r="U35" s="10">
        <f t="shared" si="56"/>
        <v>0</v>
      </c>
      <c r="V35" s="10">
        <f t="shared" si="56"/>
        <v>0</v>
      </c>
      <c r="W35" s="10">
        <f t="shared" si="56"/>
        <v>0</v>
      </c>
      <c r="X35" s="10">
        <f t="shared" si="56"/>
        <v>0</v>
      </c>
      <c r="Y35" s="10">
        <f t="shared" si="56"/>
        <v>0</v>
      </c>
      <c r="Z35" s="10">
        <f t="shared" si="56"/>
        <v>0</v>
      </c>
      <c r="AA35" s="83">
        <f t="shared" ref="AA35" si="57">SUM(O35:Z35)</f>
        <v>0</v>
      </c>
      <c r="AB35" s="10">
        <f>SUM(AB19:AB33)</f>
        <v>0</v>
      </c>
      <c r="AC35" s="10">
        <f>SUM(AC19:AC33)</f>
        <v>0</v>
      </c>
      <c r="AD35" s="10">
        <f t="shared" ref="AD35:AM35" si="58">SUM(AD19:AD33)</f>
        <v>0</v>
      </c>
      <c r="AE35" s="10">
        <f t="shared" si="58"/>
        <v>0</v>
      </c>
      <c r="AF35" s="10">
        <f t="shared" si="58"/>
        <v>0</v>
      </c>
      <c r="AG35" s="10">
        <f t="shared" si="58"/>
        <v>0</v>
      </c>
      <c r="AH35" s="10">
        <f t="shared" si="58"/>
        <v>0</v>
      </c>
      <c r="AI35" s="10">
        <f t="shared" si="58"/>
        <v>0</v>
      </c>
      <c r="AJ35" s="10">
        <f t="shared" si="58"/>
        <v>0</v>
      </c>
      <c r="AK35" s="10">
        <f t="shared" si="58"/>
        <v>0</v>
      </c>
      <c r="AL35" s="10">
        <f t="shared" si="58"/>
        <v>0</v>
      </c>
      <c r="AM35" s="10">
        <f t="shared" si="58"/>
        <v>0</v>
      </c>
      <c r="AN35" s="95">
        <f t="shared" ref="AN35" si="59">SUM(AB35:AM35)</f>
        <v>0</v>
      </c>
    </row>
    <row r="36" spans="1:40">
      <c r="N36" s="87"/>
      <c r="AA36" s="81"/>
      <c r="AN36" s="93"/>
    </row>
    <row r="37" spans="1:40">
      <c r="A37" s="7" t="s">
        <v>78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s="87">
        <f t="shared" si="52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 s="81">
        <f t="shared" ref="AA37:AA42" si="60">SUM(O37:Z37)</f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s="93">
        <f t="shared" ref="AN37:AN42" si="61">SUM(AB37:AM37)</f>
        <v>0</v>
      </c>
    </row>
    <row r="38" spans="1:40">
      <c r="A38" t="s">
        <v>79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 s="87">
        <f t="shared" si="52"/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 s="81">
        <f t="shared" si="60"/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s="93">
        <f t="shared" si="61"/>
        <v>0</v>
      </c>
    </row>
    <row r="39" spans="1:40">
      <c r="A39" t="s">
        <v>80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 s="87">
        <f t="shared" si="52"/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 s="81">
        <f t="shared" si="60"/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 s="93">
        <f t="shared" si="61"/>
        <v>0</v>
      </c>
    </row>
    <row r="40" spans="1:40">
      <c r="A40" t="s">
        <v>81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s="87">
        <f t="shared" si="52"/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 s="81">
        <f t="shared" si="60"/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93">
        <f t="shared" si="61"/>
        <v>0</v>
      </c>
    </row>
    <row r="41" spans="1:40">
      <c r="A41" t="s">
        <v>82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 s="87">
        <f t="shared" si="52"/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 s="81">
        <f t="shared" si="60"/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 s="93">
        <f t="shared" si="61"/>
        <v>0</v>
      </c>
    </row>
    <row r="42" spans="1:40">
      <c r="A42" t="s">
        <v>83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s="87">
        <f t="shared" si="52"/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 s="81">
        <f t="shared" si="60"/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s="93">
        <f t="shared" si="61"/>
        <v>0</v>
      </c>
    </row>
    <row r="43" spans="1:40">
      <c r="N43" s="87"/>
      <c r="AA43" s="81"/>
      <c r="AN43" s="93"/>
    </row>
    <row r="44" spans="1:40" s="28" customFormat="1">
      <c r="A44" s="28" t="s">
        <v>84</v>
      </c>
      <c r="B44" s="28">
        <f>SUM(B35:(B37:B42))</f>
        <v>0</v>
      </c>
      <c r="C44" s="28">
        <f>SUM(C35:(C37:C42))</f>
        <v>0</v>
      </c>
      <c r="D44" s="28">
        <f>SUM(D35:(D37:D42))</f>
        <v>0</v>
      </c>
      <c r="E44" s="28">
        <f>SUM(E35:(E37:E42))</f>
        <v>0</v>
      </c>
      <c r="F44" s="28">
        <f>SUM(F35:(F37:F42))</f>
        <v>0</v>
      </c>
      <c r="G44" s="28">
        <f>SUM(G35:(G37:G42))</f>
        <v>0</v>
      </c>
      <c r="H44" s="28">
        <f>SUM(H35:(H37:H42))</f>
        <v>0</v>
      </c>
      <c r="I44" s="28">
        <f>SUM(I35:(I37:I42))</f>
        <v>0</v>
      </c>
      <c r="J44" s="28">
        <f>SUM(J35:(J37:J42))</f>
        <v>0</v>
      </c>
      <c r="K44" s="28">
        <f>SUM(K35:(K37:K42))</f>
        <v>0</v>
      </c>
      <c r="L44" s="28">
        <f>SUM(L35:(L37:L42))</f>
        <v>0</v>
      </c>
      <c r="M44" s="28">
        <f>SUM(M35:(M37:M42))</f>
        <v>0</v>
      </c>
      <c r="N44" s="90">
        <f t="shared" si="52"/>
        <v>0</v>
      </c>
      <c r="O44" s="28">
        <f>SUM(O35:(O37:O42))</f>
        <v>0</v>
      </c>
      <c r="P44" s="28">
        <f>SUM(P35:(P37:P42))</f>
        <v>0</v>
      </c>
      <c r="Q44" s="28">
        <f>SUM(Q35:(Q37:Q42))</f>
        <v>0</v>
      </c>
      <c r="R44" s="28">
        <f>SUM(R35:(R37:R42))</f>
        <v>0</v>
      </c>
      <c r="S44" s="28">
        <f>SUM(S35:(S37:S42))</f>
        <v>0</v>
      </c>
      <c r="T44" s="28">
        <f>SUM(T35:(T37:T42))</f>
        <v>0</v>
      </c>
      <c r="U44" s="28">
        <f>SUM(U35:(U37:U42))</f>
        <v>0</v>
      </c>
      <c r="V44" s="28">
        <f>SUM(V35:(V37:V42))</f>
        <v>0</v>
      </c>
      <c r="W44" s="28">
        <f>SUM(W35:(W37:W42))</f>
        <v>0</v>
      </c>
      <c r="X44" s="28">
        <f>SUM(X35:(X37:X42))</f>
        <v>0</v>
      </c>
      <c r="Y44" s="28">
        <f>SUM(Y35:(Y37:Y42))</f>
        <v>0</v>
      </c>
      <c r="Z44" s="28">
        <f>SUM(Z35:(Z37:Z42))</f>
        <v>0</v>
      </c>
      <c r="AA44" s="79">
        <f t="shared" ref="AA44" si="62">SUM(O44:Z44)</f>
        <v>0</v>
      </c>
      <c r="AB44" s="28">
        <f>SUM(AB35:(AB37:AB42))</f>
        <v>0</v>
      </c>
      <c r="AC44" s="28">
        <f>SUM(AC35:(AC37:AC42))</f>
        <v>0</v>
      </c>
      <c r="AD44" s="28">
        <f>SUM(AD35:(AD37:AD42))</f>
        <v>0</v>
      </c>
      <c r="AE44" s="28">
        <f>SUM(AE35:(AE37:AE42))</f>
        <v>0</v>
      </c>
      <c r="AF44" s="28">
        <f>SUM(AF35:(AF37:AF42))</f>
        <v>0</v>
      </c>
      <c r="AG44" s="28">
        <f>SUM(AG35:(AG37:AG42))</f>
        <v>0</v>
      </c>
      <c r="AH44" s="28">
        <f>SUM(AH35:(AH37:AH42))</f>
        <v>0</v>
      </c>
      <c r="AI44" s="28">
        <f>SUM(AI35:(AI37:AI42))</f>
        <v>0</v>
      </c>
      <c r="AJ44" s="28">
        <f>SUM(AJ35:(AJ37:AJ42))</f>
        <v>0</v>
      </c>
      <c r="AK44" s="28">
        <f>SUM(AK35:(AK37:AK42))</f>
        <v>0</v>
      </c>
      <c r="AL44" s="28">
        <f>SUM(AL35:(AL37:AL42))</f>
        <v>0</v>
      </c>
      <c r="AM44" s="28">
        <f>SUM(AM35:(AM37:AM42))</f>
        <v>0</v>
      </c>
      <c r="AN44" s="96">
        <f t="shared" ref="AN44" si="63">SUM(AB44:AM44)</f>
        <v>0</v>
      </c>
    </row>
    <row r="45" spans="1:40">
      <c r="N45" s="87"/>
      <c r="AA45" s="81"/>
      <c r="AN45" s="93"/>
    </row>
    <row r="46" spans="1:40">
      <c r="A46" t="s">
        <v>85</v>
      </c>
      <c r="B46">
        <f t="shared" ref="B46:M46" si="64">SUM(B15-B44)</f>
        <v>0</v>
      </c>
      <c r="C46">
        <f t="shared" si="64"/>
        <v>0</v>
      </c>
      <c r="D46">
        <f t="shared" si="64"/>
        <v>0</v>
      </c>
      <c r="E46">
        <f t="shared" si="64"/>
        <v>0</v>
      </c>
      <c r="F46">
        <f t="shared" si="64"/>
        <v>0</v>
      </c>
      <c r="G46">
        <f t="shared" si="64"/>
        <v>0</v>
      </c>
      <c r="H46">
        <f t="shared" si="64"/>
        <v>0</v>
      </c>
      <c r="I46">
        <f t="shared" si="64"/>
        <v>0</v>
      </c>
      <c r="J46">
        <f t="shared" si="64"/>
        <v>0</v>
      </c>
      <c r="K46">
        <f t="shared" si="64"/>
        <v>0</v>
      </c>
      <c r="L46">
        <f t="shared" si="64"/>
        <v>0</v>
      </c>
      <c r="M46">
        <f t="shared" si="64"/>
        <v>0</v>
      </c>
      <c r="N46" s="87">
        <f t="shared" si="52"/>
        <v>0</v>
      </c>
      <c r="O46">
        <f t="shared" ref="O46:Z46" si="65">SUM(O15-O44)</f>
        <v>0</v>
      </c>
      <c r="P46">
        <f t="shared" si="65"/>
        <v>0</v>
      </c>
      <c r="Q46">
        <f t="shared" si="65"/>
        <v>0</v>
      </c>
      <c r="R46">
        <f t="shared" si="65"/>
        <v>0</v>
      </c>
      <c r="S46">
        <f t="shared" si="65"/>
        <v>0</v>
      </c>
      <c r="T46">
        <f t="shared" si="65"/>
        <v>0</v>
      </c>
      <c r="U46">
        <f t="shared" si="65"/>
        <v>0</v>
      </c>
      <c r="V46">
        <f t="shared" si="65"/>
        <v>0</v>
      </c>
      <c r="W46">
        <f t="shared" si="65"/>
        <v>0</v>
      </c>
      <c r="X46">
        <f t="shared" si="65"/>
        <v>0</v>
      </c>
      <c r="Y46">
        <f t="shared" si="65"/>
        <v>0</v>
      </c>
      <c r="Z46">
        <f t="shared" si="65"/>
        <v>0</v>
      </c>
      <c r="AA46" s="81">
        <f t="shared" ref="AA46" si="66">SUM(O46:Z46)</f>
        <v>0</v>
      </c>
      <c r="AB46">
        <f t="shared" ref="AB46:AM46" si="67">SUM(AB15-AB44)</f>
        <v>0</v>
      </c>
      <c r="AC46">
        <f t="shared" si="67"/>
        <v>0</v>
      </c>
      <c r="AD46">
        <f t="shared" si="67"/>
        <v>0</v>
      </c>
      <c r="AE46">
        <f t="shared" si="67"/>
        <v>0</v>
      </c>
      <c r="AF46">
        <f t="shared" si="67"/>
        <v>0</v>
      </c>
      <c r="AG46">
        <f t="shared" si="67"/>
        <v>0</v>
      </c>
      <c r="AH46">
        <f t="shared" si="67"/>
        <v>0</v>
      </c>
      <c r="AI46">
        <f t="shared" si="67"/>
        <v>0</v>
      </c>
      <c r="AJ46">
        <f t="shared" si="67"/>
        <v>0</v>
      </c>
      <c r="AK46">
        <f t="shared" si="67"/>
        <v>0</v>
      </c>
      <c r="AL46">
        <f t="shared" si="67"/>
        <v>0</v>
      </c>
      <c r="AM46">
        <f t="shared" si="67"/>
        <v>0</v>
      </c>
      <c r="AN46" s="93">
        <f t="shared" ref="AN46" si="68">SUM(AB46:AM46)</f>
        <v>0</v>
      </c>
    </row>
    <row r="47" spans="1:40">
      <c r="N47" s="87"/>
      <c r="AA47" s="81"/>
      <c r="AN47" s="93"/>
    </row>
    <row r="48" spans="1:40" s="28" customFormat="1">
      <c r="A48" s="28" t="s">
        <v>86</v>
      </c>
      <c r="B48" s="28">
        <f t="shared" ref="B48:M48" si="69">SUM(B5+B46)</f>
        <v>0</v>
      </c>
      <c r="C48" s="28">
        <f t="shared" si="69"/>
        <v>0</v>
      </c>
      <c r="D48" s="28">
        <f t="shared" si="69"/>
        <v>0</v>
      </c>
      <c r="E48" s="28">
        <f t="shared" si="69"/>
        <v>0</v>
      </c>
      <c r="F48" s="28">
        <f t="shared" si="69"/>
        <v>0</v>
      </c>
      <c r="G48" s="28">
        <f t="shared" si="69"/>
        <v>0</v>
      </c>
      <c r="H48" s="28">
        <f t="shared" si="69"/>
        <v>0</v>
      </c>
      <c r="I48" s="28">
        <f t="shared" si="69"/>
        <v>0</v>
      </c>
      <c r="J48" s="28">
        <f t="shared" si="69"/>
        <v>0</v>
      </c>
      <c r="K48" s="28">
        <f t="shared" si="69"/>
        <v>0</v>
      </c>
      <c r="L48" s="28">
        <f t="shared" si="69"/>
        <v>0</v>
      </c>
      <c r="M48" s="28">
        <f t="shared" si="69"/>
        <v>0</v>
      </c>
      <c r="N48" s="85">
        <f t="shared" si="52"/>
        <v>0</v>
      </c>
      <c r="O48" s="28">
        <f t="shared" ref="O48:Z48" si="70">SUM(O5+O46)</f>
        <v>0</v>
      </c>
      <c r="P48" s="28">
        <f t="shared" si="70"/>
        <v>0</v>
      </c>
      <c r="Q48" s="28">
        <f t="shared" si="70"/>
        <v>0</v>
      </c>
      <c r="R48" s="28">
        <f t="shared" si="70"/>
        <v>0</v>
      </c>
      <c r="S48" s="28">
        <f t="shared" si="70"/>
        <v>0</v>
      </c>
      <c r="T48" s="28">
        <f t="shared" si="70"/>
        <v>0</v>
      </c>
      <c r="U48" s="28">
        <f t="shared" si="70"/>
        <v>0</v>
      </c>
      <c r="V48" s="28">
        <f t="shared" si="70"/>
        <v>0</v>
      </c>
      <c r="W48" s="28">
        <f t="shared" si="70"/>
        <v>0</v>
      </c>
      <c r="X48" s="28">
        <f t="shared" si="70"/>
        <v>0</v>
      </c>
      <c r="Y48" s="28">
        <f t="shared" si="70"/>
        <v>0</v>
      </c>
      <c r="Z48" s="28">
        <f t="shared" si="70"/>
        <v>0</v>
      </c>
      <c r="AA48" s="84">
        <f t="shared" ref="AA48" si="71">SUM(O48:Z48)</f>
        <v>0</v>
      </c>
      <c r="AB48" s="28">
        <f t="shared" ref="AB48:AM48" si="72">SUM(AB5+AB46)</f>
        <v>0</v>
      </c>
      <c r="AC48" s="28">
        <f t="shared" si="72"/>
        <v>0</v>
      </c>
      <c r="AD48" s="28">
        <f t="shared" si="72"/>
        <v>0</v>
      </c>
      <c r="AE48" s="28">
        <f t="shared" si="72"/>
        <v>0</v>
      </c>
      <c r="AF48" s="28">
        <f t="shared" si="72"/>
        <v>0</v>
      </c>
      <c r="AG48" s="28">
        <f t="shared" si="72"/>
        <v>0</v>
      </c>
      <c r="AH48" s="28">
        <f t="shared" si="72"/>
        <v>0</v>
      </c>
      <c r="AI48" s="28">
        <f t="shared" si="72"/>
        <v>0</v>
      </c>
      <c r="AJ48" s="28">
        <f t="shared" si="72"/>
        <v>0</v>
      </c>
      <c r="AK48" s="28">
        <f t="shared" si="72"/>
        <v>0</v>
      </c>
      <c r="AL48" s="28">
        <f t="shared" si="72"/>
        <v>0</v>
      </c>
      <c r="AM48" s="28">
        <f t="shared" si="72"/>
        <v>0</v>
      </c>
      <c r="AN48" s="91">
        <f t="shared" ref="AN48" si="73">SUM(AB48:AM48)</f>
        <v>0</v>
      </c>
    </row>
    <row r="50" spans="3:12" s="12" customFormat="1" ht="14.45">
      <c r="C50" s="13"/>
      <c r="D50"/>
      <c r="E50"/>
      <c r="F50" s="14"/>
      <c r="G50"/>
      <c r="H50"/>
      <c r="I50" s="15"/>
      <c r="J50"/>
      <c r="K50"/>
      <c r="L50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58" orientation="portrait" r:id="rId1"/>
  <headerFooter alignWithMargins="0">
    <oddFooter>&amp;L&amp;"Calibri,Regular"&amp;8  &amp;F&amp;RSheet 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ac50d4-93fa-4194-8021-8e6bb60248ca" xsi:nil="true"/>
    <lcf76f155ced4ddcb4097134ff3c332f xmlns="0f7d4230-2515-4c7c-bded-e68f0daaec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3866FED1CBC94AAED2207AE9BA14F7" ma:contentTypeVersion="19" ma:contentTypeDescription="Create a new document." ma:contentTypeScope="" ma:versionID="2d53a43ccbf11ca3430ebabeef268a4f">
  <xsd:schema xmlns:xsd="http://www.w3.org/2001/XMLSchema" xmlns:xs="http://www.w3.org/2001/XMLSchema" xmlns:p="http://schemas.microsoft.com/office/2006/metadata/properties" xmlns:ns2="0f7d4230-2515-4c7c-bded-e68f0daaec2f" xmlns:ns3="a3ac50d4-93fa-4194-8021-8e6bb60248ca" targetNamespace="http://schemas.microsoft.com/office/2006/metadata/properties" ma:root="true" ma:fieldsID="94bca98ffd2eafbb46e715cd1e1105e2" ns2:_="" ns3:_="">
    <xsd:import namespace="0f7d4230-2515-4c7c-bded-e68f0daaec2f"/>
    <xsd:import namespace="a3ac50d4-93fa-4194-8021-8e6bb60248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d4230-2515-4c7c-bded-e68f0daaec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2d69ab9-1219-424f-af50-fa429a026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c50d4-93fa-4194-8021-8e6bb60248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237d271-f13a-405b-88d2-1300f58eac79}" ma:internalName="TaxCatchAll" ma:showField="CatchAllData" ma:web="a3ac50d4-93fa-4194-8021-8e6bb60248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9B0A5-2A44-4468-A78F-FA8751E26AAC}"/>
</file>

<file path=customXml/itemProps2.xml><?xml version="1.0" encoding="utf-8"?>
<ds:datastoreItem xmlns:ds="http://schemas.openxmlformats.org/officeDocument/2006/customXml" ds:itemID="{CD9F7868-2D20-41FF-871C-DF1154569F16}"/>
</file>

<file path=customXml/itemProps3.xml><?xml version="1.0" encoding="utf-8"?>
<ds:datastoreItem xmlns:ds="http://schemas.openxmlformats.org/officeDocument/2006/customXml" ds:itemID="{70A82D4B-D6CC-4CA4-8C2C-D063748FD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2012-03-07T11:05:53Z</dcterms:created>
  <dcterms:modified xsi:type="dcterms:W3CDTF">2025-12-10T09:25:30Z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0x010100DB3866FED1CBC94AAED2207AE9BA14F7</vt:lpwstr>
  </property>
  <property fmtid="{D5CDD505-2E9C-101B-9397-08002B2CF9AE}" pid="3" name="_dlc_DocIdItemGuid">
    <vt:lpwstr>f635188e-3b66-4f2b-9428-1bd4ba089d35</vt:lpwstr>
  </property>
  <property fmtid="{D5CDD505-2E9C-101B-9397-08002B2CF9AE}" pid="4" name="Metadata">
    <vt:lpwstr/>
  </property>
  <property fmtid="{D5CDD505-2E9C-101B-9397-08002B2CF9AE}" pid="5" name="MediaServiceImageTags">
    <vt:lpwstr/>
  </property>
</Properties>
</file>